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ormolini\Downloads\"/>
    </mc:Choice>
  </mc:AlternateContent>
  <xr:revisionPtr revIDLastSave="0" documentId="13_ncr:1_{0DAED29F-2EFE-4560-BE84-F416AE49991F}" xr6:coauthVersionLast="47" xr6:coauthVersionMax="47" xr10:uidLastSave="{00000000-0000-0000-0000-000000000000}"/>
  <bookViews>
    <workbookView xWindow="-108" yWindow="-108" windowWidth="30936" windowHeight="16896" activeTab="12" xr2:uid="{F23D629E-A11C-4A98-A6D8-DA4AA36B4ACF}"/>
  </bookViews>
  <sheets>
    <sheet name="U12-F" sheetId="1" r:id="rId1"/>
    <sheet name="U12-M" sheetId="6" r:id="rId2"/>
    <sheet name="U14-F" sheetId="7" r:id="rId3"/>
    <sheet name="U14-M" sheetId="8" r:id="rId4"/>
    <sheet name="U16-F" sheetId="2" r:id="rId5"/>
    <sheet name="U16-M" sheetId="10" r:id="rId6"/>
    <sheet name="U18-F" sheetId="11" r:id="rId7"/>
    <sheet name="U18-M" sheetId="12" r:id="rId8"/>
    <sheet name="U20-F" sheetId="13" r:id="rId9"/>
    <sheet name="U20-M" sheetId="14" r:id="rId10"/>
    <sheet name="Assoluto-F" sheetId="15" r:id="rId11"/>
    <sheet name="Assoluto-M" sheetId="18" r:id="rId12"/>
    <sheet name="Numeri" sheetId="1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9" l="1"/>
  <c r="I6" i="18"/>
  <c r="J10" i="14"/>
  <c r="J6" i="14"/>
  <c r="J23" i="12"/>
  <c r="J19" i="12"/>
  <c r="J14" i="12"/>
  <c r="J10" i="12"/>
  <c r="J11" i="12"/>
  <c r="J6" i="12"/>
  <c r="J7" i="11"/>
  <c r="J6" i="11"/>
  <c r="J5" i="11"/>
  <c r="J21" i="10"/>
  <c r="J19" i="10"/>
  <c r="J16" i="10"/>
  <c r="J14" i="10"/>
  <c r="J13" i="10"/>
  <c r="J11" i="10"/>
  <c r="J10" i="10"/>
  <c r="J9" i="10"/>
  <c r="J8" i="10"/>
  <c r="J6" i="10"/>
  <c r="J5" i="10"/>
  <c r="J8" i="2"/>
  <c r="J7" i="2"/>
  <c r="J6" i="2"/>
  <c r="J5" i="2"/>
  <c r="K18" i="8"/>
  <c r="K17" i="8"/>
  <c r="K10" i="8"/>
  <c r="K9" i="8"/>
  <c r="K8" i="8"/>
  <c r="K7" i="8"/>
  <c r="K6" i="8"/>
  <c r="K5" i="8"/>
  <c r="K11" i="7"/>
  <c r="K10" i="7"/>
  <c r="K9" i="7"/>
  <c r="K8" i="7"/>
  <c r="K7" i="7"/>
  <c r="K6" i="7"/>
  <c r="K5" i="7"/>
  <c r="K5" i="6"/>
  <c r="K5" i="1"/>
  <c r="I48" i="18"/>
  <c r="I47" i="18"/>
  <c r="I46" i="18"/>
  <c r="I45" i="18"/>
  <c r="I44" i="18"/>
  <c r="I43" i="18"/>
  <c r="I41" i="18"/>
  <c r="I38" i="18"/>
  <c r="I30" i="18"/>
  <c r="I22" i="18"/>
  <c r="I15" i="18"/>
  <c r="I14" i="18"/>
  <c r="I14" i="15"/>
  <c r="I12" i="15"/>
  <c r="I11" i="15"/>
  <c r="I9" i="15"/>
  <c r="I42" i="18"/>
  <c r="I34" i="18"/>
  <c r="I33" i="18"/>
  <c r="I27" i="18"/>
  <c r="J15" i="11"/>
  <c r="J22" i="10"/>
  <c r="K13" i="7"/>
  <c r="K7" i="6"/>
  <c r="I5" i="15"/>
  <c r="I8" i="15"/>
  <c r="I10" i="15"/>
  <c r="I7" i="15"/>
  <c r="I13" i="15"/>
  <c r="I15" i="15"/>
  <c r="I16" i="15"/>
  <c r="I6" i="15"/>
  <c r="I12" i="18"/>
  <c r="I25" i="18"/>
  <c r="I13" i="18"/>
  <c r="I24" i="18"/>
  <c r="I17" i="18"/>
  <c r="I20" i="18"/>
  <c r="I32" i="18"/>
  <c r="I16" i="18"/>
  <c r="I26" i="18"/>
  <c r="I35" i="18"/>
  <c r="I36" i="18"/>
  <c r="I37" i="18"/>
  <c r="I39" i="18"/>
  <c r="I11" i="18"/>
  <c r="I49" i="18"/>
  <c r="I50" i="18"/>
  <c r="I51" i="18"/>
  <c r="I52" i="18"/>
  <c r="I53" i="18"/>
  <c r="I40" i="18"/>
  <c r="I28" i="18"/>
  <c r="I54" i="18"/>
  <c r="I55" i="18"/>
  <c r="I56" i="18"/>
  <c r="I57" i="18"/>
  <c r="I58" i="18"/>
  <c r="I29" i="18"/>
  <c r="I31" i="18"/>
  <c r="I59" i="18"/>
  <c r="I60" i="18"/>
  <c r="I61" i="18"/>
  <c r="I62" i="18"/>
  <c r="I7" i="18"/>
  <c r="I8" i="18"/>
  <c r="I18" i="18"/>
  <c r="I9" i="18"/>
  <c r="I19" i="18"/>
  <c r="I21" i="18"/>
  <c r="I23" i="18"/>
  <c r="I10" i="18"/>
  <c r="I5" i="18"/>
  <c r="J21" i="14"/>
  <c r="J19" i="14"/>
  <c r="J33" i="12"/>
  <c r="J29" i="10"/>
  <c r="J25" i="10"/>
  <c r="J15" i="2"/>
  <c r="K9" i="6"/>
  <c r="K24" i="8"/>
  <c r="K15" i="8"/>
  <c r="K14" i="7"/>
  <c r="K9" i="1"/>
  <c r="K7" i="1"/>
  <c r="J10" i="2"/>
  <c r="J25" i="14"/>
  <c r="J8" i="13"/>
  <c r="J42" i="12"/>
  <c r="J37" i="12"/>
  <c r="J32" i="12"/>
  <c r="J16" i="11"/>
  <c r="J27" i="10"/>
  <c r="J16" i="14"/>
  <c r="J22" i="14"/>
  <c r="J9" i="13"/>
  <c r="J29" i="12"/>
  <c r="J31" i="12"/>
  <c r="J38" i="12"/>
  <c r="J27" i="12"/>
  <c r="J36" i="12"/>
  <c r="J35" i="12"/>
  <c r="J30" i="12"/>
  <c r="J20" i="12"/>
  <c r="J14" i="11"/>
  <c r="J11" i="11"/>
  <c r="J30" i="10"/>
  <c r="J18" i="10"/>
  <c r="J23" i="10"/>
  <c r="J16" i="2"/>
  <c r="J9" i="2"/>
  <c r="K26" i="8"/>
  <c r="K12" i="7"/>
  <c r="K8" i="1"/>
  <c r="K10" i="1"/>
  <c r="J12" i="14"/>
  <c r="J14" i="14"/>
  <c r="J5" i="14"/>
  <c r="J11" i="14"/>
  <c r="J8" i="14"/>
  <c r="J9" i="14"/>
  <c r="J17" i="14"/>
  <c r="J13" i="14"/>
  <c r="J23" i="14"/>
  <c r="J15" i="14"/>
  <c r="J26" i="14"/>
  <c r="J24" i="14"/>
  <c r="J27" i="14"/>
  <c r="J20" i="14"/>
  <c r="J18" i="14"/>
  <c r="J7" i="14"/>
  <c r="J7" i="13"/>
  <c r="J6" i="13"/>
  <c r="J5" i="13"/>
  <c r="J9" i="12"/>
  <c r="J18" i="12"/>
  <c r="J17" i="12"/>
  <c r="J8" i="12"/>
  <c r="J7" i="12"/>
  <c r="J21" i="12"/>
  <c r="J13" i="12"/>
  <c r="J16" i="12"/>
  <c r="J12" i="12"/>
  <c r="J15" i="12"/>
  <c r="J41" i="12"/>
  <c r="J24" i="12"/>
  <c r="J34" i="12"/>
  <c r="J22" i="12"/>
  <c r="J28" i="12"/>
  <c r="J40" i="12"/>
  <c r="J26" i="12"/>
  <c r="J39" i="12"/>
  <c r="J25" i="12"/>
  <c r="J5" i="12"/>
  <c r="J10" i="11"/>
  <c r="J12" i="11"/>
  <c r="J13" i="11"/>
  <c r="J9" i="11"/>
  <c r="J8" i="11"/>
  <c r="J7" i="10"/>
  <c r="J12" i="10"/>
  <c r="J15" i="10"/>
  <c r="J28" i="10"/>
  <c r="J20" i="10"/>
  <c r="J17" i="10"/>
  <c r="J24" i="10"/>
  <c r="J31" i="10"/>
  <c r="J26" i="10"/>
  <c r="J13" i="2"/>
  <c r="J14" i="2"/>
  <c r="J12" i="2"/>
  <c r="J11" i="2"/>
  <c r="K22" i="8"/>
  <c r="K13" i="8"/>
  <c r="K23" i="8"/>
  <c r="K14" i="8"/>
  <c r="K20" i="8"/>
  <c r="K12" i="8"/>
  <c r="K19" i="8"/>
  <c r="K11" i="8"/>
  <c r="K21" i="8"/>
  <c r="K25" i="8"/>
  <c r="K27" i="8"/>
  <c r="K16" i="8"/>
  <c r="K8" i="6"/>
  <c r="K6" i="6"/>
  <c r="K6" i="1"/>
</calcChain>
</file>

<file path=xl/sharedStrings.xml><?xml version="1.0" encoding="utf-8"?>
<sst xmlns="http://schemas.openxmlformats.org/spreadsheetml/2006/main" count="670" uniqueCount="332">
  <si>
    <t>POS</t>
  </si>
  <si>
    <t>CONCORRENTE</t>
  </si>
  <si>
    <t>SOCIETA'</t>
  </si>
  <si>
    <t>U12-FEMMINILE</t>
  </si>
  <si>
    <t>TOTALE</t>
  </si>
  <si>
    <t>U14-FEMMINILE</t>
  </si>
  <si>
    <t>U14-MASCHILE</t>
  </si>
  <si>
    <t>U12-MASCHILE</t>
  </si>
  <si>
    <t>U16-FEMMINILE</t>
  </si>
  <si>
    <t>U16-MASCHILE</t>
  </si>
  <si>
    <t>U18-FEMMINILE</t>
  </si>
  <si>
    <t>U18-MASCHILE</t>
  </si>
  <si>
    <t>U20-MASCHILE</t>
  </si>
  <si>
    <t>U20-FEMMINILE</t>
  </si>
  <si>
    <t>AS.Premana</t>
  </si>
  <si>
    <t>Gianola Maria</t>
  </si>
  <si>
    <t>Pol. Albosaggia</t>
  </si>
  <si>
    <t>Lanfranchi Riccardo</t>
  </si>
  <si>
    <t>SC Valgandino</t>
  </si>
  <si>
    <t>Milesi Davide</t>
  </si>
  <si>
    <t>SC 13 Clusone</t>
  </si>
  <si>
    <t>Marini Federico</t>
  </si>
  <si>
    <t>Full Mountain</t>
  </si>
  <si>
    <t>Bertazzini Giulia</t>
  </si>
  <si>
    <t>Pol Albosaggia</t>
  </si>
  <si>
    <t>Viviani Elisa</t>
  </si>
  <si>
    <t>Carnazzola Elena</t>
  </si>
  <si>
    <t>Bondini Beatrice</t>
  </si>
  <si>
    <t>Bellero Francesca</t>
  </si>
  <si>
    <t>Corvi Arianna</t>
  </si>
  <si>
    <t>Previsdomini Marco</t>
  </si>
  <si>
    <t>Tomasoni Simone</t>
  </si>
  <si>
    <t>Presolana Pora</t>
  </si>
  <si>
    <t>Pedergnana Nicolas</t>
  </si>
  <si>
    <t>Brenta Team</t>
  </si>
  <si>
    <t>Pontoglio Riccardo</t>
  </si>
  <si>
    <t>SC Pezzoro</t>
  </si>
  <si>
    <t>Vanini Gabriele</t>
  </si>
  <si>
    <t>Casarotto Mattia</t>
  </si>
  <si>
    <t>Coda Fanetti Tommaso</t>
  </si>
  <si>
    <t>Thaler Sebastian</t>
  </si>
  <si>
    <t>Amat Sarntal</t>
  </si>
  <si>
    <t>Biscotti Folini Tommaso</t>
  </si>
  <si>
    <t>Magnini Michele</t>
  </si>
  <si>
    <t>Bagiotti Michele</t>
  </si>
  <si>
    <t>Sc Valtartano</t>
  </si>
  <si>
    <t>Perani Sebastiano</t>
  </si>
  <si>
    <t>Sc Valgandino</t>
  </si>
  <si>
    <t>Armanasco Filippo</t>
  </si>
  <si>
    <t>Barri Ivan</t>
  </si>
  <si>
    <t>Zangarini Marco</t>
  </si>
  <si>
    <t>Sc Bagolino</t>
  </si>
  <si>
    <t>Balestra Tommaso</t>
  </si>
  <si>
    <t>Sc 13 Clusone</t>
  </si>
  <si>
    <t>Confeggi Mattia</t>
  </si>
  <si>
    <t>Zamboni Mattia</t>
  </si>
  <si>
    <t>Gianola Giacomo</t>
  </si>
  <si>
    <t>As Premana</t>
  </si>
  <si>
    <t>Sartori Marlies</t>
  </si>
  <si>
    <t>ACVR</t>
  </si>
  <si>
    <t>Schivalocchi Teresa</t>
  </si>
  <si>
    <t>Bortolotti Sofia</t>
  </si>
  <si>
    <t>Buccio Lucrezia</t>
  </si>
  <si>
    <t xml:space="preserve">Bulanti Ilaria </t>
  </si>
  <si>
    <t>Gianola Chiara</t>
  </si>
  <si>
    <t xml:space="preserve">Pedrotti Annamaria </t>
  </si>
  <si>
    <t>Gianola Giuliana</t>
  </si>
  <si>
    <t>Pomoni Siria</t>
  </si>
  <si>
    <t>Migliorati Gioele</t>
  </si>
  <si>
    <t>Bazzani Luca</t>
  </si>
  <si>
    <t>Santoni Nicolò</t>
  </si>
  <si>
    <t>Vavassori Alex</t>
  </si>
  <si>
    <t>Pol Abosaggia</t>
  </si>
  <si>
    <t>Marca Gabriel</t>
  </si>
  <si>
    <t>Corradini Edoardo</t>
  </si>
  <si>
    <t>Milesi Leonardo</t>
  </si>
  <si>
    <t>Pellegrino Daniel</t>
  </si>
  <si>
    <t>Alta Valtellina</t>
  </si>
  <si>
    <t>Migliorati Riccardo</t>
  </si>
  <si>
    <t>Bertazzini Filippo</t>
  </si>
  <si>
    <t>Armanasco Tommaso</t>
  </si>
  <si>
    <t>Panizza Samuele</t>
  </si>
  <si>
    <t>Bertolini Gabriele</t>
  </si>
  <si>
    <t>Angelini Leonardo</t>
  </si>
  <si>
    <t>Pontiggia Jacopo</t>
  </si>
  <si>
    <t>Maffezzini Michael</t>
  </si>
  <si>
    <t>Rota Filippo</t>
  </si>
  <si>
    <t>Sc Roncobello</t>
  </si>
  <si>
    <t>Carugo Francesco</t>
  </si>
  <si>
    <t xml:space="preserve">Boscacci Silvia </t>
  </si>
  <si>
    <t>Bertolina Melissa</t>
  </si>
  <si>
    <t>Marca Vanessa</t>
  </si>
  <si>
    <t>Corti Olga</t>
  </si>
  <si>
    <t>Zucchi Martina</t>
  </si>
  <si>
    <t>Gianola Micaela</t>
  </si>
  <si>
    <t>Moschetti Chiara</t>
  </si>
  <si>
    <t>Tomasoni Vittoria</t>
  </si>
  <si>
    <t>Curioni Luca</t>
  </si>
  <si>
    <t>Milesi Lorenzo</t>
  </si>
  <si>
    <t>Rossi Nicola</t>
  </si>
  <si>
    <t>ASD Lanzada</t>
  </si>
  <si>
    <t>Ferrara Umberto</t>
  </si>
  <si>
    <t>Sport Campiglio</t>
  </si>
  <si>
    <t xml:space="preserve">Clementi Davide </t>
  </si>
  <si>
    <t>Magnini Thomas</t>
  </si>
  <si>
    <t>Bettinaglio Gabriele</t>
  </si>
  <si>
    <t>Schena Francesco</t>
  </si>
  <si>
    <t>Bertolina Emanuele</t>
  </si>
  <si>
    <t>Giacomelli Mattia</t>
  </si>
  <si>
    <t>Rozzoni Cristian</t>
  </si>
  <si>
    <t>Longa Bruno</t>
  </si>
  <si>
    <t>Bonetti Matteo</t>
  </si>
  <si>
    <t>Migliorati Mirko</t>
  </si>
  <si>
    <t>Gianola Paolo</t>
  </si>
  <si>
    <t>Pelizzatti Andrea</t>
  </si>
  <si>
    <t>Todeschini Matteo</t>
  </si>
  <si>
    <t>Illini Valentino</t>
  </si>
  <si>
    <t>Gianola Lorenzo</t>
  </si>
  <si>
    <t>Scainelli Simone</t>
  </si>
  <si>
    <t>Pedrotti Matteo</t>
  </si>
  <si>
    <t>Gianola Jacopo</t>
  </si>
  <si>
    <t>Ipogino Matteo</t>
  </si>
  <si>
    <t>Lombardi Alessandro</t>
  </si>
  <si>
    <t>Sc Pezzoro</t>
  </si>
  <si>
    <t>Abordi Alessandro</t>
  </si>
  <si>
    <t>Pedranzini Anna</t>
  </si>
  <si>
    <t>Maiolani Letizia</t>
  </si>
  <si>
    <t>Cioccarelli Caterina</t>
  </si>
  <si>
    <t xml:space="preserve">Compagnoni Simone </t>
  </si>
  <si>
    <t>Gs Fiamme Gialle</t>
  </si>
  <si>
    <t>Canovi Erik</t>
  </si>
  <si>
    <t>Mottini Edoardo</t>
  </si>
  <si>
    <t>Zanelli Giulio</t>
  </si>
  <si>
    <t xml:space="preserve">Valsabbia </t>
  </si>
  <si>
    <t>Bettoli Cesare Peter</t>
  </si>
  <si>
    <t>Valle Anzasca</t>
  </si>
  <si>
    <t>Tonietti Oscar</t>
  </si>
  <si>
    <t>Utzeri Martino</t>
  </si>
  <si>
    <t>Bazzani Matteo</t>
  </si>
  <si>
    <t>Corti Antonio</t>
  </si>
  <si>
    <t>Tenderini Simone</t>
  </si>
  <si>
    <t>Bonacina Andrea</t>
  </si>
  <si>
    <t>Castelletti Lorenzo</t>
  </si>
  <si>
    <t>Gianola Andrea</t>
  </si>
  <si>
    <t>Gianola Osea</t>
  </si>
  <si>
    <t>Cabrini Christian</t>
  </si>
  <si>
    <t>Gianola Alessandro</t>
  </si>
  <si>
    <t>Acquaroli Pietro</t>
  </si>
  <si>
    <t>Giugni Fabio</t>
  </si>
  <si>
    <t>Bellero Valeria</t>
  </si>
  <si>
    <t>Carissimi Caterina</t>
  </si>
  <si>
    <t>Bontacchio Asia</t>
  </si>
  <si>
    <t>Sc. Pezzoro</t>
  </si>
  <si>
    <t>Contrini Michela</t>
  </si>
  <si>
    <t xml:space="preserve">Battista Matilde </t>
  </si>
  <si>
    <t>Giordani Jacopo</t>
  </si>
  <si>
    <t>Massoli Andrea</t>
  </si>
  <si>
    <t>Pollini Giorgia</t>
  </si>
  <si>
    <t>Pallaver Evelyn</t>
  </si>
  <si>
    <t>Pitscheider Daniel</t>
  </si>
  <si>
    <t xml:space="preserve">Badiasport </t>
  </si>
  <si>
    <t>Seghezzi Cristian</t>
  </si>
  <si>
    <t>Badiasport</t>
  </si>
  <si>
    <t>Arrico Elisa</t>
  </si>
  <si>
    <t>Nagler Manuel</t>
  </si>
  <si>
    <t xml:space="preserve">Pasini Andrea </t>
  </si>
  <si>
    <t>Pescollderungg Eman</t>
  </si>
  <si>
    <t>Colturi Mattia</t>
  </si>
  <si>
    <t>Illini Giacomo</t>
  </si>
  <si>
    <t>Alberti Federico</t>
  </si>
  <si>
    <t>Famlonga Matteo</t>
  </si>
  <si>
    <t>Giugni Fabiano</t>
  </si>
  <si>
    <t>Bulanti Chiara</t>
  </si>
  <si>
    <t>Scarinzi marcello</t>
  </si>
  <si>
    <t>Zanaboni Samuel</t>
  </si>
  <si>
    <t>Bertolina Samantha</t>
  </si>
  <si>
    <t>ASSOLUTO-FEMMINILE</t>
  </si>
  <si>
    <t>Berra Silvia</t>
  </si>
  <si>
    <t>CS Esercito</t>
  </si>
  <si>
    <t>CS Carabinieri</t>
  </si>
  <si>
    <t>Sanelli Erika</t>
  </si>
  <si>
    <t>AS Premana</t>
  </si>
  <si>
    <t>ASSOLUTO-MASCHILE</t>
  </si>
  <si>
    <t>Baldini Rocco</t>
  </si>
  <si>
    <t>Salvadori Marco</t>
  </si>
  <si>
    <t>ASD Golgi</t>
  </si>
  <si>
    <t>Murada Simone</t>
  </si>
  <si>
    <t>Sambrizzi Davide</t>
  </si>
  <si>
    <t>Boscacci Riccardo</t>
  </si>
  <si>
    <t>Colombini Tommaso</t>
  </si>
  <si>
    <t xml:space="preserve">Bardea Gabriele </t>
  </si>
  <si>
    <t>Gianoli Edoardo</t>
  </si>
  <si>
    <t>Boscacci Graziano</t>
  </si>
  <si>
    <t>Spini Cristian</t>
  </si>
  <si>
    <t>Bardea Fabio</t>
  </si>
  <si>
    <t>Lanzi Stefano</t>
  </si>
  <si>
    <t>Venturini Paolo</t>
  </si>
  <si>
    <t>Marca Gianzeno</t>
  </si>
  <si>
    <t>SC Bagolino</t>
  </si>
  <si>
    <t>Pedranzini Matteo</t>
  </si>
  <si>
    <t>Barbero Mattia</t>
  </si>
  <si>
    <t>TRE Rifugi</t>
  </si>
  <si>
    <t>Werndorfer Agata</t>
  </si>
  <si>
    <t>Tre Rifugi</t>
  </si>
  <si>
    <t>Pitscheider Annalisa</t>
  </si>
  <si>
    <t xml:space="preserve">Gadin Davide </t>
  </si>
  <si>
    <t>Corrado Gex</t>
  </si>
  <si>
    <t>Armando Francesco</t>
  </si>
  <si>
    <t>Carnessalini Mirco</t>
  </si>
  <si>
    <t xml:space="preserve">Vallet Clizia </t>
  </si>
  <si>
    <t>De Pieri Gabriele</t>
  </si>
  <si>
    <t>Corrado Gez</t>
  </si>
  <si>
    <t>Boffelli Claudia</t>
  </si>
  <si>
    <t>Junod Noemi</t>
  </si>
  <si>
    <t>Pedrana Manuela</t>
  </si>
  <si>
    <t>Sangalli Barbara</t>
  </si>
  <si>
    <t>Sartogo Monica</t>
  </si>
  <si>
    <t>US Aldo Moro</t>
  </si>
  <si>
    <t>Prandi Andrea</t>
  </si>
  <si>
    <t>CS carabinieri</t>
  </si>
  <si>
    <t>Rigo Alex</t>
  </si>
  <si>
    <t>Pozzi Michele</t>
  </si>
  <si>
    <t>Guichardaz Sebastien</t>
  </si>
  <si>
    <t>Sanelli Mirko</t>
  </si>
  <si>
    <t>Bertocchi Nicola</t>
  </si>
  <si>
    <t>Sportinlivigno</t>
  </si>
  <si>
    <t>Beccari Filippo</t>
  </si>
  <si>
    <t>Bela Ladina</t>
  </si>
  <si>
    <t>Milesi Ivan</t>
  </si>
  <si>
    <t xml:space="preserve">Fedrizzi Gabriele </t>
  </si>
  <si>
    <t>Corazza Matteo</t>
  </si>
  <si>
    <t>Bongiovanni Elia</t>
  </si>
  <si>
    <t>Milesi Alex</t>
  </si>
  <si>
    <t xml:space="preserve">Bradanini Andrea </t>
  </si>
  <si>
    <t xml:space="preserve">Pertusini Manolo </t>
  </si>
  <si>
    <t>Piazzalunga Marco</t>
  </si>
  <si>
    <t>Gan ASD</t>
  </si>
  <si>
    <t>Curioni Davide</t>
  </si>
  <si>
    <t>Pizzini Stefano</t>
  </si>
  <si>
    <t xml:space="preserve">Santoni Marco </t>
  </si>
  <si>
    <t>Valle dei Laghi</t>
  </si>
  <si>
    <t>Moroni Andrea Luciano</t>
  </si>
  <si>
    <t>Jerich Martin</t>
  </si>
  <si>
    <t xml:space="preserve">Gritti Davide </t>
  </si>
  <si>
    <t>Fognini Marzio</t>
  </si>
  <si>
    <t>SC Valtartano</t>
  </si>
  <si>
    <t>Manes Andrea</t>
  </si>
  <si>
    <t>Gusmeroli Alessio</t>
  </si>
  <si>
    <t>Pedrazzini Alfred</t>
  </si>
  <si>
    <t>Gorla Carlo</t>
  </si>
  <si>
    <t>Martinazzoli Enzo</t>
  </si>
  <si>
    <t>Adamello Ski Team</t>
  </si>
  <si>
    <t>Tavasci Luca</t>
  </si>
  <si>
    <t>PIZZO TRE SIGNORI PREMANA</t>
  </si>
  <si>
    <t>VALTARTANO SKIALP</t>
  </si>
  <si>
    <t>CATEGORIA</t>
  </si>
  <si>
    <t>Pacchiarini Federico</t>
  </si>
  <si>
    <t>MINI RAID DEL FORMICO DAY 1</t>
  </si>
  <si>
    <t>MINI RAID DEL FORMICO DAY 2</t>
  </si>
  <si>
    <t>Campana Marina</t>
  </si>
  <si>
    <t>Sc. Valgandino</t>
  </si>
  <si>
    <t>Rossi Anna</t>
  </si>
  <si>
    <t>Rossi Beatrice</t>
  </si>
  <si>
    <t>Pilat Pietro</t>
  </si>
  <si>
    <t>Skialpvaldobbia</t>
  </si>
  <si>
    <t>Saleri Marco</t>
  </si>
  <si>
    <t>Sc Lumezzane</t>
  </si>
  <si>
    <t>BAGOLINO  Skialp</t>
  </si>
  <si>
    <t>VALTELLINA OROBIE ALBOSAGGIA</t>
  </si>
  <si>
    <t>Pelizzari Edoardo</t>
  </si>
  <si>
    <t>Bandiera Veronica</t>
  </si>
  <si>
    <t>SkialpValdobbiadene</t>
  </si>
  <si>
    <t>Nodari Marco</t>
  </si>
  <si>
    <t>Tessaro Nikita</t>
  </si>
  <si>
    <t>Skialpvaldobbiadene</t>
  </si>
  <si>
    <t>Ronzoni Ivan</t>
  </si>
  <si>
    <t>Anesa Simone</t>
  </si>
  <si>
    <t>Colussi Marco</t>
  </si>
  <si>
    <t>Cai Schio</t>
  </si>
  <si>
    <t>PIZZO SCALINO LANZADA</t>
  </si>
  <si>
    <t>U23</t>
  </si>
  <si>
    <t>M</t>
  </si>
  <si>
    <t>S</t>
  </si>
  <si>
    <t>Ramponi Samuele</t>
  </si>
  <si>
    <t>Pol.Albosaggia</t>
  </si>
  <si>
    <t>Epifani Francesca</t>
  </si>
  <si>
    <t>Gabrielli Tommaso</t>
  </si>
  <si>
    <t>Lagorai Tesino</t>
  </si>
  <si>
    <t>Scenini Andrea</t>
  </si>
  <si>
    <t>Calcini Gaia</t>
  </si>
  <si>
    <t>Rossi Giovanni</t>
  </si>
  <si>
    <t>Moizi Roberto</t>
  </si>
  <si>
    <t>Lopriore Alessandro</t>
  </si>
  <si>
    <t>Spini Fiorenzo</t>
  </si>
  <si>
    <t>VALTELLINA OROBIE SPRINT CASPOGGIO</t>
  </si>
  <si>
    <t>Pelizzati  Alessandro</t>
  </si>
  <si>
    <t>De Silvestro Alba</t>
  </si>
  <si>
    <t>Giulia Murada</t>
  </si>
  <si>
    <t>Compagnoni Giulia</t>
  </si>
  <si>
    <t>Titolo Claudia</t>
  </si>
  <si>
    <t>Corrado GEX</t>
  </si>
  <si>
    <t>Boscacci Michele</t>
  </si>
  <si>
    <t>Magnini Davide</t>
  </si>
  <si>
    <t>Rossi Alessandro</t>
  </si>
  <si>
    <t>Negroni Manuel</t>
  </si>
  <si>
    <t>SC Gromo</t>
  </si>
  <si>
    <t>Spinelli Giacomo</t>
  </si>
  <si>
    <t>Skialprace</t>
  </si>
  <si>
    <t xml:space="preserve">Milini Luca </t>
  </si>
  <si>
    <t xml:space="preserve">Pezzoro </t>
  </si>
  <si>
    <t>Grassi Cristiana</t>
  </si>
  <si>
    <t xml:space="preserve">Pidroni Marco </t>
  </si>
  <si>
    <t>Zappa Mattia</t>
  </si>
  <si>
    <t>Coussemaeker</t>
  </si>
  <si>
    <t>Francia</t>
  </si>
  <si>
    <t>Thaler Sigmund</t>
  </si>
  <si>
    <t xml:space="preserve">Amat </t>
  </si>
  <si>
    <t>Perelli Alberto</t>
  </si>
  <si>
    <t>SC Levanna</t>
  </si>
  <si>
    <t>Assoluti</t>
  </si>
  <si>
    <t>Assolute</t>
  </si>
  <si>
    <t>u12 F</t>
  </si>
  <si>
    <t>u12 M</t>
  </si>
  <si>
    <t>u14 F</t>
  </si>
  <si>
    <t>u14 M</t>
  </si>
  <si>
    <t>u16 F</t>
  </si>
  <si>
    <t>u16 M</t>
  </si>
  <si>
    <t>u18 F</t>
  </si>
  <si>
    <t>u20 F</t>
  </si>
  <si>
    <t>u20 M</t>
  </si>
  <si>
    <t>u18 M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</si>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</sst>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00F5-8716-41ED-9515-E75E4426A98E}">
  <dimension ref="A1:K10"/>
  <sheetViews>
    <sheetView workbookViewId="0">
      <selection activeCell="K5" sqref="K5"/>
    </sheetView>
  </sheetViews>
  <sheetFormatPr defaultRowHeight="14.4" x14ac:dyDescent="0.3"/>
  <cols>
    <col min="1" max="1" width="5.109375" style="1" customWidth="1"/>
    <col min="2" max="2" width="17.5546875" style="1" customWidth="1"/>
    <col min="3" max="3" width="17.109375" style="1" customWidth="1"/>
    <col min="4" max="4" width="17.33203125" style="1" customWidth="1"/>
    <col min="5" max="5" width="21.33203125" style="1" customWidth="1"/>
    <col min="6" max="6" width="16.44140625" style="1" customWidth="1"/>
    <col min="7" max="7" width="15.44140625" style="1" customWidth="1"/>
    <col min="8" max="8" width="15.6640625" style="1" customWidth="1"/>
    <col min="9" max="9" width="14" style="1" customWidth="1"/>
    <col min="10" max="10" width="19.6640625" style="1" customWidth="1"/>
    <col min="11" max="11" width="9.33203125" style="1" customWidth="1"/>
  </cols>
  <sheetData>
    <row r="1" spans="1:11" x14ac:dyDescent="0.3">
      <c r="B1" s="1" t="s">
        <v>3</v>
      </c>
      <c r="D1" s="2">
        <v>45312</v>
      </c>
      <c r="E1" s="2">
        <v>45318</v>
      </c>
      <c r="F1" s="2">
        <v>45325</v>
      </c>
      <c r="G1" s="2">
        <v>45326</v>
      </c>
      <c r="H1" s="2">
        <v>45340</v>
      </c>
      <c r="I1" s="2">
        <v>45368</v>
      </c>
      <c r="J1" s="2">
        <v>45383</v>
      </c>
    </row>
    <row r="3" spans="1:11" ht="30.75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257</v>
      </c>
      <c r="G3" s="4" t="s">
        <v>258</v>
      </c>
      <c r="H3" s="4" t="s">
        <v>267</v>
      </c>
      <c r="I3" s="4" t="s">
        <v>279</v>
      </c>
      <c r="J3" s="4" t="s">
        <v>268</v>
      </c>
      <c r="K3" s="1" t="s">
        <v>4</v>
      </c>
    </row>
    <row r="5" spans="1:11" x14ac:dyDescent="0.3">
      <c r="A5" s="1">
        <v>1</v>
      </c>
      <c r="B5" s="1" t="s">
        <v>149</v>
      </c>
      <c r="C5" s="1" t="s">
        <v>16</v>
      </c>
      <c r="D5" s="1">
        <v>90</v>
      </c>
      <c r="E5" s="1">
        <v>90</v>
      </c>
      <c r="F5" s="7">
        <v>80</v>
      </c>
      <c r="G5" s="1">
        <v>90</v>
      </c>
      <c r="H5" s="1">
        <v>80</v>
      </c>
      <c r="I5" s="1">
        <v>100</v>
      </c>
      <c r="J5" s="1">
        <v>100</v>
      </c>
      <c r="K5" s="5">
        <f>SUM(D5:J5)-MIN(D5:J5)-80</f>
        <v>470</v>
      </c>
    </row>
    <row r="6" spans="1:11" x14ac:dyDescent="0.3">
      <c r="A6" s="1">
        <v>2</v>
      </c>
      <c r="B6" s="1" t="s">
        <v>15</v>
      </c>
      <c r="C6" s="1" t="s">
        <v>14</v>
      </c>
      <c r="D6" s="1">
        <v>100</v>
      </c>
      <c r="E6" s="1">
        <v>100</v>
      </c>
      <c r="F6" s="1">
        <v>0</v>
      </c>
      <c r="G6" s="1">
        <v>0</v>
      </c>
      <c r="H6" s="1">
        <v>90</v>
      </c>
      <c r="I6" s="1">
        <v>90</v>
      </c>
      <c r="J6" s="1">
        <v>0</v>
      </c>
      <c r="K6" s="5">
        <f t="shared" ref="K6:K10" si="0">SUM(D6:J6)-MIN(D6:J6)</f>
        <v>380</v>
      </c>
    </row>
    <row r="7" spans="1:11" x14ac:dyDescent="0.3">
      <c r="A7" s="1">
        <v>3</v>
      </c>
      <c r="B7" s="1" t="s">
        <v>259</v>
      </c>
      <c r="C7" s="1" t="s">
        <v>260</v>
      </c>
      <c r="D7" s="1">
        <v>0</v>
      </c>
      <c r="E7" s="1">
        <v>0</v>
      </c>
      <c r="F7" s="1">
        <v>100</v>
      </c>
      <c r="G7" s="1">
        <v>100</v>
      </c>
      <c r="H7" s="1">
        <v>100</v>
      </c>
      <c r="I7" s="1">
        <v>0</v>
      </c>
      <c r="J7" s="1">
        <v>0</v>
      </c>
      <c r="K7" s="1">
        <f t="shared" si="0"/>
        <v>300</v>
      </c>
    </row>
    <row r="8" spans="1:11" x14ac:dyDescent="0.3">
      <c r="A8" s="1">
        <v>4</v>
      </c>
      <c r="B8" s="1" t="s">
        <v>151</v>
      </c>
      <c r="C8" s="1" t="s">
        <v>152</v>
      </c>
      <c r="D8" s="1">
        <v>0</v>
      </c>
      <c r="E8" s="1">
        <v>80</v>
      </c>
      <c r="F8" s="1">
        <v>0</v>
      </c>
      <c r="G8" s="1">
        <v>0</v>
      </c>
      <c r="H8" s="1">
        <v>70</v>
      </c>
      <c r="I8" s="1">
        <v>70</v>
      </c>
      <c r="J8" s="1">
        <v>0</v>
      </c>
      <c r="K8" s="1">
        <f t="shared" si="0"/>
        <v>220</v>
      </c>
    </row>
    <row r="9" spans="1:11" x14ac:dyDescent="0.3">
      <c r="A9" s="1">
        <v>5</v>
      </c>
      <c r="B9" s="1" t="s">
        <v>261</v>
      </c>
      <c r="C9" s="1" t="s">
        <v>260</v>
      </c>
      <c r="D9" s="1">
        <v>0</v>
      </c>
      <c r="E9" s="1">
        <v>0</v>
      </c>
      <c r="F9" s="1">
        <v>90</v>
      </c>
      <c r="G9" s="1">
        <v>80</v>
      </c>
      <c r="H9" s="1">
        <v>0</v>
      </c>
      <c r="I9" s="1">
        <v>0</v>
      </c>
      <c r="J9" s="1">
        <v>0</v>
      </c>
      <c r="K9" s="1">
        <f t="shared" si="0"/>
        <v>170</v>
      </c>
    </row>
    <row r="10" spans="1:11" x14ac:dyDescent="0.3">
      <c r="A10" s="1">
        <v>6</v>
      </c>
      <c r="B10" s="1" t="s">
        <v>154</v>
      </c>
      <c r="C10" s="1" t="s">
        <v>16</v>
      </c>
      <c r="D10" s="1">
        <v>0</v>
      </c>
      <c r="E10" s="1">
        <v>70</v>
      </c>
      <c r="F10" s="1">
        <v>0</v>
      </c>
      <c r="G10" s="1">
        <v>0</v>
      </c>
      <c r="H10" s="1">
        <v>0</v>
      </c>
      <c r="I10" s="1">
        <v>80</v>
      </c>
      <c r="J10" s="1">
        <v>0</v>
      </c>
      <c r="K10" s="1">
        <f t="shared" si="0"/>
        <v>150</v>
      </c>
    </row>
  </sheetData>
  <sortState xmlns:xlrd2="http://schemas.microsoft.com/office/spreadsheetml/2017/richdata2" ref="B5:K10">
    <sortCondition descending="1" ref="K5:K10"/>
  </sortState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79A8-5D60-4E6F-B2EC-BB645717AD35}">
  <dimension ref="A1:J28"/>
  <sheetViews>
    <sheetView workbookViewId="0">
      <selection activeCell="A3" sqref="A3"/>
    </sheetView>
  </sheetViews>
  <sheetFormatPr defaultRowHeight="14.4" x14ac:dyDescent="0.3"/>
  <cols>
    <col min="1" max="1" width="5.88671875" customWidth="1"/>
    <col min="2" max="2" width="20.88671875" customWidth="1"/>
    <col min="3" max="3" width="17.109375" customWidth="1"/>
    <col min="4" max="4" width="17.5546875" customWidth="1"/>
    <col min="5" max="5" width="19.6640625" customWidth="1"/>
    <col min="6" max="6" width="14.6640625" customWidth="1"/>
    <col min="7" max="7" width="15.5546875" bestFit="1" customWidth="1"/>
    <col min="8" max="8" width="15.33203125" style="1" customWidth="1"/>
    <col min="9" max="9" width="18.33203125" style="1" customWidth="1"/>
  </cols>
  <sheetData>
    <row r="1" spans="1:10" x14ac:dyDescent="0.3">
      <c r="A1" s="1"/>
      <c r="B1" s="1" t="s">
        <v>12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132</v>
      </c>
      <c r="C5" s="1" t="s">
        <v>133</v>
      </c>
      <c r="D5" s="1">
        <v>70</v>
      </c>
      <c r="E5" s="1">
        <v>70</v>
      </c>
      <c r="F5" s="1">
        <v>80</v>
      </c>
      <c r="G5" s="1">
        <v>0</v>
      </c>
      <c r="H5" s="1">
        <v>100</v>
      </c>
      <c r="I5" s="1">
        <v>0</v>
      </c>
      <c r="J5" s="5">
        <f>SUM(D5:I5)-MIN(D5:I5)</f>
        <v>320</v>
      </c>
    </row>
    <row r="6" spans="1:10" x14ac:dyDescent="0.3">
      <c r="A6" s="1">
        <v>2</v>
      </c>
      <c r="B6" s="1" t="s">
        <v>138</v>
      </c>
      <c r="C6" s="1" t="s">
        <v>51</v>
      </c>
      <c r="D6" s="1">
        <v>50</v>
      </c>
      <c r="E6" s="7">
        <v>40</v>
      </c>
      <c r="F6" s="1">
        <v>55</v>
      </c>
      <c r="G6" s="1">
        <v>90</v>
      </c>
      <c r="H6" s="1">
        <v>80</v>
      </c>
      <c r="I6" s="1">
        <v>0</v>
      </c>
      <c r="J6" s="5">
        <f>SUM(D6:I6)-MIN(D6:I6)-40</f>
        <v>275</v>
      </c>
    </row>
    <row r="7" spans="1:10" x14ac:dyDescent="0.3">
      <c r="A7" s="1">
        <v>3</v>
      </c>
      <c r="B7" s="1" t="s">
        <v>128</v>
      </c>
      <c r="C7" s="1" t="s">
        <v>77</v>
      </c>
      <c r="D7" s="1">
        <v>100</v>
      </c>
      <c r="E7" s="1">
        <v>55</v>
      </c>
      <c r="F7" s="1">
        <v>100</v>
      </c>
      <c r="G7" s="1">
        <v>0</v>
      </c>
      <c r="H7" s="1">
        <v>0</v>
      </c>
      <c r="I7" s="1">
        <v>0</v>
      </c>
      <c r="J7" s="1">
        <f>SUM(D7:I7)-MIN(D7:I7)</f>
        <v>255</v>
      </c>
    </row>
    <row r="8" spans="1:10" x14ac:dyDescent="0.3">
      <c r="A8" s="1">
        <v>4</v>
      </c>
      <c r="B8" s="1" t="s">
        <v>136</v>
      </c>
      <c r="C8" s="1" t="s">
        <v>135</v>
      </c>
      <c r="D8" s="1">
        <v>60</v>
      </c>
      <c r="E8" s="1">
        <v>90</v>
      </c>
      <c r="F8" s="1">
        <v>90</v>
      </c>
      <c r="G8" s="1">
        <v>0</v>
      </c>
      <c r="H8" s="1">
        <v>0</v>
      </c>
      <c r="I8" s="1">
        <v>0</v>
      </c>
      <c r="J8" s="1">
        <f>SUM(D8:I8)-MIN(D8:I8)</f>
        <v>240</v>
      </c>
    </row>
    <row r="9" spans="1:10" x14ac:dyDescent="0.3">
      <c r="A9" s="1">
        <v>5</v>
      </c>
      <c r="B9" s="1" t="s">
        <v>137</v>
      </c>
      <c r="C9" s="1" t="s">
        <v>57</v>
      </c>
      <c r="D9" s="1">
        <v>55</v>
      </c>
      <c r="E9" s="1">
        <v>100</v>
      </c>
      <c r="F9" s="1">
        <v>65</v>
      </c>
      <c r="G9" s="1">
        <v>0</v>
      </c>
      <c r="H9" s="1">
        <v>0</v>
      </c>
      <c r="I9" s="1">
        <v>0</v>
      </c>
      <c r="J9" s="1">
        <f>SUM(D9:I9)-MIN(D9:I9)</f>
        <v>220</v>
      </c>
    </row>
    <row r="10" spans="1:10" x14ac:dyDescent="0.3">
      <c r="A10" s="1">
        <v>6</v>
      </c>
      <c r="B10" s="1" t="s">
        <v>142</v>
      </c>
      <c r="C10" s="1" t="s">
        <v>53</v>
      </c>
      <c r="D10" s="7">
        <v>30</v>
      </c>
      <c r="E10" s="1">
        <v>30</v>
      </c>
      <c r="F10" s="1">
        <v>30</v>
      </c>
      <c r="G10" s="1">
        <v>65</v>
      </c>
      <c r="H10" s="1">
        <v>0</v>
      </c>
      <c r="I10" s="1">
        <v>90</v>
      </c>
      <c r="J10" s="5">
        <f>SUM(D10:I10)-MIN(D10:I10)-30</f>
        <v>215</v>
      </c>
    </row>
    <row r="11" spans="1:10" x14ac:dyDescent="0.3">
      <c r="A11" s="1">
        <v>7</v>
      </c>
      <c r="B11" s="1" t="s">
        <v>134</v>
      </c>
      <c r="C11" s="1" t="s">
        <v>135</v>
      </c>
      <c r="D11" s="1">
        <v>65</v>
      </c>
      <c r="E11" s="1">
        <v>60</v>
      </c>
      <c r="F11" s="1">
        <v>70</v>
      </c>
      <c r="G11" s="1">
        <v>0</v>
      </c>
      <c r="H11" s="1">
        <v>0</v>
      </c>
      <c r="I11" s="1">
        <v>0</v>
      </c>
      <c r="J11" s="1">
        <f t="shared" ref="J11:J27" si="0">SUM(D11:I11)-MIN(D11:I11)</f>
        <v>195</v>
      </c>
    </row>
    <row r="12" spans="1:10" x14ac:dyDescent="0.3">
      <c r="A12" s="1">
        <v>8</v>
      </c>
      <c r="B12" s="1" t="s">
        <v>130</v>
      </c>
      <c r="C12" s="1" t="s">
        <v>129</v>
      </c>
      <c r="D12" s="1">
        <v>90</v>
      </c>
      <c r="E12" s="1">
        <v>0</v>
      </c>
      <c r="F12" s="1">
        <v>0</v>
      </c>
      <c r="G12" s="1">
        <v>0</v>
      </c>
      <c r="H12" s="1">
        <v>0</v>
      </c>
      <c r="I12" s="1">
        <v>100</v>
      </c>
      <c r="J12" s="1">
        <f t="shared" si="0"/>
        <v>190</v>
      </c>
    </row>
    <row r="13" spans="1:10" x14ac:dyDescent="0.3">
      <c r="A13" s="1">
        <v>9</v>
      </c>
      <c r="B13" s="1" t="s">
        <v>140</v>
      </c>
      <c r="C13" s="1" t="s">
        <v>57</v>
      </c>
      <c r="D13" s="1">
        <v>40</v>
      </c>
      <c r="E13" s="1">
        <v>0</v>
      </c>
      <c r="F13" s="1">
        <v>45</v>
      </c>
      <c r="G13" s="1">
        <v>0</v>
      </c>
      <c r="H13" s="1">
        <v>90</v>
      </c>
      <c r="I13" s="1">
        <v>0</v>
      </c>
      <c r="J13" s="1">
        <f t="shared" si="0"/>
        <v>175</v>
      </c>
    </row>
    <row r="14" spans="1:10" x14ac:dyDescent="0.3">
      <c r="A14" s="1">
        <v>10</v>
      </c>
      <c r="B14" s="1" t="s">
        <v>131</v>
      </c>
      <c r="C14" s="1" t="s">
        <v>77</v>
      </c>
      <c r="D14" s="1">
        <v>80</v>
      </c>
      <c r="E14" s="1">
        <v>45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125</v>
      </c>
    </row>
    <row r="15" spans="1:10" x14ac:dyDescent="0.3">
      <c r="A15" s="1">
        <v>11</v>
      </c>
      <c r="B15" s="1" t="s">
        <v>143</v>
      </c>
      <c r="C15" s="1" t="s">
        <v>57</v>
      </c>
      <c r="D15" s="1">
        <v>25</v>
      </c>
      <c r="E15" s="1">
        <v>25</v>
      </c>
      <c r="F15" s="1">
        <v>0</v>
      </c>
      <c r="G15" s="1">
        <v>0</v>
      </c>
      <c r="H15" s="1">
        <v>70</v>
      </c>
      <c r="I15" s="1">
        <v>0</v>
      </c>
      <c r="J15" s="1">
        <f t="shared" si="0"/>
        <v>120</v>
      </c>
    </row>
    <row r="16" spans="1:10" x14ac:dyDescent="0.3">
      <c r="A16" s="1">
        <v>12</v>
      </c>
      <c r="B16" s="1" t="s">
        <v>174</v>
      </c>
      <c r="C16" s="1" t="s">
        <v>77</v>
      </c>
      <c r="D16" s="1">
        <v>0</v>
      </c>
      <c r="E16" s="1">
        <v>50</v>
      </c>
      <c r="F16" s="1">
        <v>60</v>
      </c>
      <c r="G16" s="1">
        <v>0</v>
      </c>
      <c r="H16" s="1">
        <v>0</v>
      </c>
      <c r="I16" s="1">
        <v>0</v>
      </c>
      <c r="J16" s="1">
        <f t="shared" si="0"/>
        <v>110</v>
      </c>
    </row>
    <row r="17" spans="1:10" x14ac:dyDescent="0.3">
      <c r="A17" s="1">
        <v>13</v>
      </c>
      <c r="B17" s="1" t="s">
        <v>139</v>
      </c>
      <c r="C17" s="1" t="s">
        <v>57</v>
      </c>
      <c r="D17" s="1">
        <v>45</v>
      </c>
      <c r="E17" s="1">
        <v>65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110</v>
      </c>
    </row>
    <row r="18" spans="1:10" x14ac:dyDescent="0.3">
      <c r="A18" s="1">
        <v>14</v>
      </c>
      <c r="B18" s="1" t="s">
        <v>148</v>
      </c>
      <c r="C18" s="1" t="s">
        <v>24</v>
      </c>
      <c r="D18" s="1">
        <v>10</v>
      </c>
      <c r="E18" s="1">
        <v>35</v>
      </c>
      <c r="F18" s="1">
        <v>0</v>
      </c>
      <c r="G18" s="1">
        <v>60</v>
      </c>
      <c r="H18" s="1">
        <v>0</v>
      </c>
      <c r="I18" s="1">
        <v>0</v>
      </c>
      <c r="J18" s="1">
        <f t="shared" si="0"/>
        <v>105</v>
      </c>
    </row>
    <row r="19" spans="1:10" x14ac:dyDescent="0.3">
      <c r="A19" s="1">
        <v>15</v>
      </c>
      <c r="B19" s="1" t="s">
        <v>276</v>
      </c>
      <c r="C19" s="1" t="s">
        <v>53</v>
      </c>
      <c r="D19" s="1">
        <v>0</v>
      </c>
      <c r="E19" s="1">
        <v>0</v>
      </c>
      <c r="F19" s="1">
        <v>0</v>
      </c>
      <c r="G19" s="1">
        <v>100</v>
      </c>
      <c r="H19" s="1">
        <v>0</v>
      </c>
      <c r="I19" s="1">
        <v>0</v>
      </c>
      <c r="J19" s="1">
        <f t="shared" si="0"/>
        <v>100</v>
      </c>
    </row>
    <row r="20" spans="1:10" x14ac:dyDescent="0.3">
      <c r="A20" s="1">
        <v>16</v>
      </c>
      <c r="B20" s="1" t="s">
        <v>147</v>
      </c>
      <c r="C20" s="1" t="s">
        <v>87</v>
      </c>
      <c r="D20" s="1">
        <v>10</v>
      </c>
      <c r="E20" s="1">
        <v>0</v>
      </c>
      <c r="F20" s="1">
        <v>20</v>
      </c>
      <c r="G20" s="1">
        <v>70</v>
      </c>
      <c r="H20" s="1">
        <v>0</v>
      </c>
      <c r="I20" s="1">
        <v>0</v>
      </c>
      <c r="J20" s="1">
        <f t="shared" si="0"/>
        <v>100</v>
      </c>
    </row>
    <row r="21" spans="1:10" x14ac:dyDescent="0.3">
      <c r="A21" s="1">
        <v>17</v>
      </c>
      <c r="B21" s="1" t="s">
        <v>277</v>
      </c>
      <c r="C21" s="1" t="s">
        <v>278</v>
      </c>
      <c r="D21" s="1">
        <v>0</v>
      </c>
      <c r="E21" s="1">
        <v>0</v>
      </c>
      <c r="F21" s="1">
        <v>0</v>
      </c>
      <c r="G21" s="1">
        <v>80</v>
      </c>
      <c r="H21" s="1">
        <v>0</v>
      </c>
      <c r="I21" s="1">
        <v>0</v>
      </c>
      <c r="J21" s="1">
        <f t="shared" si="0"/>
        <v>80</v>
      </c>
    </row>
    <row r="22" spans="1:10" x14ac:dyDescent="0.3">
      <c r="A22" s="1">
        <v>18</v>
      </c>
      <c r="B22" s="1" t="s">
        <v>173</v>
      </c>
      <c r="C22" s="1" t="s">
        <v>24</v>
      </c>
      <c r="D22" s="1">
        <v>0</v>
      </c>
      <c r="E22" s="1">
        <v>80</v>
      </c>
      <c r="F22" s="1">
        <v>0</v>
      </c>
      <c r="G22" s="1">
        <v>0</v>
      </c>
      <c r="H22" s="1">
        <v>0</v>
      </c>
      <c r="I22" s="1">
        <v>0</v>
      </c>
      <c r="J22" s="1">
        <f t="shared" si="0"/>
        <v>80</v>
      </c>
    </row>
    <row r="23" spans="1:10" x14ac:dyDescent="0.3">
      <c r="A23" s="1">
        <v>19</v>
      </c>
      <c r="B23" s="1" t="s">
        <v>141</v>
      </c>
      <c r="C23" s="1" t="s">
        <v>57</v>
      </c>
      <c r="D23" s="1">
        <v>35</v>
      </c>
      <c r="E23" s="1">
        <v>0</v>
      </c>
      <c r="F23" s="1">
        <v>40</v>
      </c>
      <c r="G23" s="1">
        <v>0</v>
      </c>
      <c r="H23" s="1">
        <v>0</v>
      </c>
      <c r="I23" s="1">
        <v>0</v>
      </c>
      <c r="J23" s="1">
        <f t="shared" si="0"/>
        <v>75</v>
      </c>
    </row>
    <row r="24" spans="1:10" x14ac:dyDescent="0.3">
      <c r="A24" s="1">
        <v>20</v>
      </c>
      <c r="B24" s="1" t="s">
        <v>145</v>
      </c>
      <c r="C24" s="1" t="s">
        <v>53</v>
      </c>
      <c r="D24" s="1">
        <v>15</v>
      </c>
      <c r="E24" s="1">
        <v>20</v>
      </c>
      <c r="F24" s="1">
        <v>35</v>
      </c>
      <c r="G24" s="1">
        <v>0</v>
      </c>
      <c r="H24" s="1">
        <v>0</v>
      </c>
      <c r="I24" s="1">
        <v>0</v>
      </c>
      <c r="J24" s="1">
        <f t="shared" si="0"/>
        <v>70</v>
      </c>
    </row>
    <row r="25" spans="1:10" x14ac:dyDescent="0.3">
      <c r="A25" s="1">
        <v>21</v>
      </c>
      <c r="B25" s="1" t="s">
        <v>210</v>
      </c>
      <c r="C25" s="1" t="s">
        <v>211</v>
      </c>
      <c r="D25" s="1">
        <v>0</v>
      </c>
      <c r="E25" s="1">
        <v>0</v>
      </c>
      <c r="F25" s="1">
        <v>50</v>
      </c>
      <c r="G25" s="1">
        <v>0</v>
      </c>
      <c r="H25" s="1">
        <v>0</v>
      </c>
      <c r="I25" s="1">
        <v>0</v>
      </c>
      <c r="J25" s="1">
        <f t="shared" si="0"/>
        <v>50</v>
      </c>
    </row>
    <row r="26" spans="1:10" x14ac:dyDescent="0.3">
      <c r="A26" s="1">
        <v>22</v>
      </c>
      <c r="B26" s="1" t="s">
        <v>144</v>
      </c>
      <c r="C26" s="1" t="s">
        <v>57</v>
      </c>
      <c r="D26" s="1">
        <v>20</v>
      </c>
      <c r="E26" s="1">
        <v>0</v>
      </c>
      <c r="F26" s="1">
        <v>25</v>
      </c>
      <c r="G26" s="1">
        <v>0</v>
      </c>
      <c r="H26" s="1">
        <v>0</v>
      </c>
      <c r="I26" s="1">
        <v>0</v>
      </c>
      <c r="J26" s="1">
        <f t="shared" si="0"/>
        <v>45</v>
      </c>
    </row>
    <row r="27" spans="1:10" x14ac:dyDescent="0.3">
      <c r="A27" s="1">
        <v>23</v>
      </c>
      <c r="B27" s="1" t="s">
        <v>146</v>
      </c>
      <c r="C27" s="1" t="s">
        <v>57</v>
      </c>
      <c r="D27" s="1">
        <v>10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0"/>
        <v>10</v>
      </c>
    </row>
    <row r="28" spans="1:10" x14ac:dyDescent="0.3">
      <c r="A28" s="1"/>
    </row>
  </sheetData>
  <sortState xmlns:xlrd2="http://schemas.microsoft.com/office/spreadsheetml/2017/richdata2" ref="B5:J27">
    <sortCondition descending="1" ref="J5:J27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FA01-9959-417C-B518-253F0FBC2751}">
  <dimension ref="A1:I16"/>
  <sheetViews>
    <sheetView workbookViewId="0">
      <selection activeCell="A3" sqref="A3"/>
    </sheetView>
  </sheetViews>
  <sheetFormatPr defaultRowHeight="14.4" x14ac:dyDescent="0.3"/>
  <cols>
    <col min="1" max="1" width="6.6640625" customWidth="1"/>
    <col min="2" max="2" width="19.5546875" customWidth="1"/>
    <col min="3" max="3" width="16.44140625" customWidth="1"/>
    <col min="4" max="4" width="20" customWidth="1"/>
    <col min="5" max="5" width="16.6640625" customWidth="1"/>
    <col min="6" max="6" width="14.6640625" style="1" customWidth="1"/>
    <col min="7" max="7" width="18.88671875" style="1" customWidth="1"/>
    <col min="8" max="8" width="11.109375" style="1" customWidth="1"/>
    <col min="9" max="9" width="9.88671875" customWidth="1"/>
  </cols>
  <sheetData>
    <row r="1" spans="1:9" x14ac:dyDescent="0.3">
      <c r="A1" s="1"/>
      <c r="B1" s="1" t="s">
        <v>176</v>
      </c>
      <c r="C1" s="1"/>
      <c r="D1" s="2">
        <v>45318</v>
      </c>
      <c r="E1" s="2">
        <v>45319</v>
      </c>
      <c r="F1" s="2">
        <v>45368</v>
      </c>
      <c r="G1" s="2">
        <v>45383</v>
      </c>
    </row>
    <row r="2" spans="1:9" x14ac:dyDescent="0.3">
      <c r="A2" s="1"/>
      <c r="B2" s="1"/>
      <c r="C2" s="1"/>
      <c r="D2" s="1"/>
      <c r="E2" s="1"/>
    </row>
    <row r="3" spans="1:9" ht="31.5" customHeight="1" x14ac:dyDescent="0.3">
      <c r="A3" s="1" t="s">
        <v>0</v>
      </c>
      <c r="B3" s="1" t="s">
        <v>1</v>
      </c>
      <c r="C3" s="1" t="s">
        <v>2</v>
      </c>
      <c r="D3" s="4" t="s">
        <v>294</v>
      </c>
      <c r="E3" s="4" t="s">
        <v>254</v>
      </c>
      <c r="F3" s="4" t="s">
        <v>279</v>
      </c>
      <c r="G3" s="4" t="s">
        <v>268</v>
      </c>
      <c r="H3" s="1" t="s">
        <v>255</v>
      </c>
      <c r="I3" s="1" t="s">
        <v>4</v>
      </c>
    </row>
    <row r="4" spans="1:9" x14ac:dyDescent="0.3">
      <c r="A4" s="1"/>
      <c r="B4" s="1"/>
      <c r="C4" s="1"/>
      <c r="D4" s="1"/>
      <c r="E4" s="1"/>
    </row>
    <row r="5" spans="1:9" x14ac:dyDescent="0.3">
      <c r="A5" s="1">
        <v>1</v>
      </c>
      <c r="B5" s="1" t="s">
        <v>180</v>
      </c>
      <c r="C5" s="1" t="s">
        <v>181</v>
      </c>
      <c r="D5" s="1">
        <v>80</v>
      </c>
      <c r="E5" s="1">
        <v>70</v>
      </c>
      <c r="F5" s="1">
        <v>100</v>
      </c>
      <c r="G5" s="1">
        <v>0</v>
      </c>
      <c r="H5" s="1" t="s">
        <v>280</v>
      </c>
      <c r="I5" s="5">
        <f t="shared" ref="I5:I16" si="0">SUM(D5:G5)-MIN(D5:G5)</f>
        <v>250</v>
      </c>
    </row>
    <row r="6" spans="1:9" x14ac:dyDescent="0.3">
      <c r="A6" s="1">
        <v>2</v>
      </c>
      <c r="B6" s="1" t="s">
        <v>175</v>
      </c>
      <c r="C6" s="1" t="s">
        <v>179</v>
      </c>
      <c r="D6" s="1">
        <v>100</v>
      </c>
      <c r="E6" s="1">
        <v>80</v>
      </c>
      <c r="F6" s="1">
        <v>0</v>
      </c>
      <c r="G6" s="1">
        <v>0</v>
      </c>
      <c r="H6" s="1" t="s">
        <v>280</v>
      </c>
      <c r="I6" s="1">
        <f t="shared" si="0"/>
        <v>180</v>
      </c>
    </row>
    <row r="7" spans="1:9" x14ac:dyDescent="0.3">
      <c r="A7" s="1">
        <v>3</v>
      </c>
      <c r="B7" s="1" t="s">
        <v>177</v>
      </c>
      <c r="C7" s="1" t="s">
        <v>178</v>
      </c>
      <c r="D7" s="1">
        <v>90</v>
      </c>
      <c r="E7" s="1">
        <v>0</v>
      </c>
      <c r="F7" s="1">
        <v>0</v>
      </c>
      <c r="G7" s="1">
        <v>70</v>
      </c>
      <c r="H7" s="1" t="s">
        <v>280</v>
      </c>
      <c r="I7" s="1">
        <f t="shared" si="0"/>
        <v>160</v>
      </c>
    </row>
    <row r="8" spans="1:9" x14ac:dyDescent="0.3">
      <c r="A8" s="1">
        <v>4</v>
      </c>
      <c r="B8" s="1" t="s">
        <v>212</v>
      </c>
      <c r="C8" s="1" t="s">
        <v>87</v>
      </c>
      <c r="D8" s="1">
        <v>0</v>
      </c>
      <c r="E8" s="1">
        <v>100</v>
      </c>
      <c r="F8" s="1">
        <v>0</v>
      </c>
      <c r="G8" s="1">
        <v>0</v>
      </c>
      <c r="H8" s="1" t="s">
        <v>280</v>
      </c>
      <c r="I8" s="1">
        <f t="shared" si="0"/>
        <v>100</v>
      </c>
    </row>
    <row r="9" spans="1:9" x14ac:dyDescent="0.3">
      <c r="A9" s="1">
        <v>5</v>
      </c>
      <c r="B9" s="1" t="s">
        <v>296</v>
      </c>
      <c r="C9" s="1" t="s">
        <v>178</v>
      </c>
      <c r="D9" s="1">
        <v>0</v>
      </c>
      <c r="E9" s="1">
        <v>0</v>
      </c>
      <c r="F9" s="1">
        <v>0</v>
      </c>
      <c r="G9" s="1">
        <v>100</v>
      </c>
      <c r="H9" s="1" t="s">
        <v>282</v>
      </c>
      <c r="I9" s="1">
        <f t="shared" si="0"/>
        <v>100</v>
      </c>
    </row>
    <row r="10" spans="1:9" x14ac:dyDescent="0.3">
      <c r="A10" s="1">
        <v>6</v>
      </c>
      <c r="B10" s="1" t="s">
        <v>213</v>
      </c>
      <c r="C10" s="1" t="s">
        <v>178</v>
      </c>
      <c r="D10" s="1">
        <v>0</v>
      </c>
      <c r="E10" s="1">
        <v>90</v>
      </c>
      <c r="F10" s="1">
        <v>0</v>
      </c>
      <c r="G10" s="1">
        <v>0</v>
      </c>
      <c r="H10" s="1" t="s">
        <v>280</v>
      </c>
      <c r="I10" s="1">
        <f t="shared" si="0"/>
        <v>90</v>
      </c>
    </row>
    <row r="11" spans="1:9" x14ac:dyDescent="0.3">
      <c r="A11" s="1">
        <v>7</v>
      </c>
      <c r="B11" s="1" t="s">
        <v>297</v>
      </c>
      <c r="C11" s="1" t="s">
        <v>178</v>
      </c>
      <c r="D11" s="1">
        <v>0</v>
      </c>
      <c r="E11" s="1">
        <v>0</v>
      </c>
      <c r="F11" s="1">
        <v>0</v>
      </c>
      <c r="G11" s="1">
        <v>90</v>
      </c>
      <c r="H11" s="1" t="s">
        <v>282</v>
      </c>
      <c r="I11" s="1">
        <f t="shared" si="0"/>
        <v>90</v>
      </c>
    </row>
    <row r="12" spans="1:9" x14ac:dyDescent="0.3">
      <c r="A12" s="1">
        <v>8</v>
      </c>
      <c r="B12" s="1" t="s">
        <v>298</v>
      </c>
      <c r="C12" s="1" t="s">
        <v>178</v>
      </c>
      <c r="D12" s="1">
        <v>0</v>
      </c>
      <c r="E12" s="1">
        <v>0</v>
      </c>
      <c r="F12" s="1">
        <v>0</v>
      </c>
      <c r="G12" s="1">
        <v>80</v>
      </c>
      <c r="H12" s="1" t="s">
        <v>282</v>
      </c>
      <c r="I12" s="1">
        <f t="shared" si="0"/>
        <v>80</v>
      </c>
    </row>
    <row r="13" spans="1:9" x14ac:dyDescent="0.3">
      <c r="A13" s="1">
        <v>9</v>
      </c>
      <c r="B13" s="1" t="s">
        <v>214</v>
      </c>
      <c r="C13" s="1" t="s">
        <v>178</v>
      </c>
      <c r="D13" s="1">
        <v>0</v>
      </c>
      <c r="E13" s="1">
        <v>65</v>
      </c>
      <c r="F13" s="1">
        <v>0</v>
      </c>
      <c r="G13" s="1">
        <v>0</v>
      </c>
      <c r="H13" s="1" t="s">
        <v>280</v>
      </c>
      <c r="I13" s="1">
        <f t="shared" si="0"/>
        <v>65</v>
      </c>
    </row>
    <row r="14" spans="1:9" x14ac:dyDescent="0.3">
      <c r="A14" s="1">
        <v>10</v>
      </c>
      <c r="B14" s="1" t="s">
        <v>299</v>
      </c>
      <c r="C14" s="1" t="s">
        <v>300</v>
      </c>
      <c r="D14" s="1">
        <v>0</v>
      </c>
      <c r="E14" s="1">
        <v>0</v>
      </c>
      <c r="F14" s="1">
        <v>0</v>
      </c>
      <c r="G14" s="1">
        <v>65</v>
      </c>
      <c r="H14" s="1" t="s">
        <v>281</v>
      </c>
      <c r="I14" s="1">
        <f t="shared" si="0"/>
        <v>65</v>
      </c>
    </row>
    <row r="15" spans="1:9" x14ac:dyDescent="0.3">
      <c r="A15" s="1">
        <v>11</v>
      </c>
      <c r="B15" s="1" t="s">
        <v>215</v>
      </c>
      <c r="C15" s="1" t="s">
        <v>181</v>
      </c>
      <c r="D15" s="1">
        <v>0</v>
      </c>
      <c r="E15" s="1">
        <v>60</v>
      </c>
      <c r="F15" s="1">
        <v>0</v>
      </c>
      <c r="G15" s="1">
        <v>0</v>
      </c>
      <c r="H15" s="1" t="s">
        <v>281</v>
      </c>
      <c r="I15" s="1">
        <f t="shared" si="0"/>
        <v>60</v>
      </c>
    </row>
    <row r="16" spans="1:9" x14ac:dyDescent="0.3">
      <c r="A16" s="1">
        <v>12</v>
      </c>
      <c r="B16" s="1" t="s">
        <v>216</v>
      </c>
      <c r="C16" s="1" t="s">
        <v>217</v>
      </c>
      <c r="D16" s="1">
        <v>0</v>
      </c>
      <c r="E16" s="1">
        <v>55</v>
      </c>
      <c r="F16" s="1">
        <v>0</v>
      </c>
      <c r="G16" s="1">
        <v>0</v>
      </c>
      <c r="H16" s="1" t="s">
        <v>281</v>
      </c>
      <c r="I16" s="1">
        <f t="shared" si="0"/>
        <v>55</v>
      </c>
    </row>
  </sheetData>
  <sortState xmlns:xlrd2="http://schemas.microsoft.com/office/spreadsheetml/2017/richdata2" ref="B5:I16">
    <sortCondition descending="1" ref="I5:I16"/>
  </sortState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97FF-65D6-40F3-82EF-E84F8CED7D46}">
  <dimension ref="A1:I62"/>
  <sheetViews>
    <sheetView topLeftCell="A32" workbookViewId="0">
      <selection activeCell="A3" sqref="A3"/>
    </sheetView>
  </sheetViews>
  <sheetFormatPr defaultRowHeight="14.4" x14ac:dyDescent="0.3"/>
  <cols>
    <col min="1" max="1" width="6.44140625" customWidth="1"/>
    <col min="2" max="2" width="20.88671875" customWidth="1"/>
    <col min="3" max="3" width="16.88671875" customWidth="1"/>
    <col min="4" max="4" width="21" customWidth="1"/>
    <col min="5" max="5" width="15" customWidth="1"/>
    <col min="6" max="6" width="15.33203125" style="1" customWidth="1"/>
    <col min="7" max="7" width="18.44140625" style="1" customWidth="1"/>
    <col min="8" max="8" width="12" style="1" customWidth="1"/>
    <col min="9" max="9" width="8.109375" customWidth="1"/>
  </cols>
  <sheetData>
    <row r="1" spans="1:9" x14ac:dyDescent="0.3">
      <c r="A1" s="1"/>
      <c r="B1" s="1" t="s">
        <v>182</v>
      </c>
      <c r="C1" s="1"/>
      <c r="D1" s="2">
        <v>45318</v>
      </c>
      <c r="E1" s="2">
        <v>45319</v>
      </c>
      <c r="F1" s="2">
        <v>45368</v>
      </c>
      <c r="G1" s="2">
        <v>45383</v>
      </c>
    </row>
    <row r="2" spans="1:9" x14ac:dyDescent="0.3">
      <c r="A2" s="1"/>
      <c r="B2" s="1"/>
      <c r="C2" s="1"/>
      <c r="D2" s="1"/>
      <c r="E2" s="1"/>
    </row>
    <row r="3" spans="1:9" ht="30" customHeight="1" x14ac:dyDescent="0.3">
      <c r="A3" s="1" t="s">
        <v>0</v>
      </c>
      <c r="B3" s="1" t="s">
        <v>1</v>
      </c>
      <c r="C3" s="1" t="s">
        <v>2</v>
      </c>
      <c r="D3" s="4" t="s">
        <v>294</v>
      </c>
      <c r="E3" s="4" t="s">
        <v>254</v>
      </c>
      <c r="F3" s="4" t="s">
        <v>279</v>
      </c>
      <c r="G3" s="4" t="s">
        <v>268</v>
      </c>
      <c r="H3" s="1" t="s">
        <v>255</v>
      </c>
      <c r="I3" s="1" t="s">
        <v>4</v>
      </c>
    </row>
    <row r="4" spans="1:9" x14ac:dyDescent="0.3">
      <c r="A4" s="1"/>
      <c r="B4" s="1"/>
      <c r="C4" s="1"/>
      <c r="D4" s="1"/>
      <c r="E4" s="1"/>
    </row>
    <row r="5" spans="1:9" x14ac:dyDescent="0.3">
      <c r="A5" s="1">
        <v>1</v>
      </c>
      <c r="B5" s="1" t="s">
        <v>183</v>
      </c>
      <c r="C5" s="1" t="s">
        <v>178</v>
      </c>
      <c r="D5" s="1">
        <v>100</v>
      </c>
      <c r="E5" s="1">
        <v>60</v>
      </c>
      <c r="F5" s="1">
        <v>0</v>
      </c>
      <c r="G5" s="1">
        <v>80</v>
      </c>
      <c r="H5" s="1" t="s">
        <v>280</v>
      </c>
      <c r="I5" s="5">
        <f t="shared" ref="I5:I36" si="0">SUM(D5:G5)-MIN(D5:G5)</f>
        <v>240</v>
      </c>
    </row>
    <row r="6" spans="1:9" x14ac:dyDescent="0.3">
      <c r="A6" s="1">
        <v>2</v>
      </c>
      <c r="B6" s="1" t="s">
        <v>190</v>
      </c>
      <c r="C6" s="1" t="s">
        <v>100</v>
      </c>
      <c r="D6" s="1">
        <v>55</v>
      </c>
      <c r="E6" s="1">
        <v>50</v>
      </c>
      <c r="F6" s="1">
        <v>90</v>
      </c>
      <c r="G6" s="1">
        <v>60</v>
      </c>
      <c r="H6" s="1" t="s">
        <v>280</v>
      </c>
      <c r="I6" s="5">
        <f>SUM(D6:G6)-MIN(D6:G6)</f>
        <v>205</v>
      </c>
    </row>
    <row r="7" spans="1:9" x14ac:dyDescent="0.3">
      <c r="A7" s="1">
        <v>3</v>
      </c>
      <c r="B7" s="1" t="s">
        <v>188</v>
      </c>
      <c r="C7" s="1" t="s">
        <v>24</v>
      </c>
      <c r="D7" s="1">
        <v>65</v>
      </c>
      <c r="E7" s="1">
        <v>45</v>
      </c>
      <c r="F7" s="1">
        <v>80</v>
      </c>
      <c r="G7" s="1">
        <v>55</v>
      </c>
      <c r="H7" s="1" t="s">
        <v>280</v>
      </c>
      <c r="I7" s="5">
        <f t="shared" si="0"/>
        <v>200</v>
      </c>
    </row>
    <row r="8" spans="1:9" x14ac:dyDescent="0.3">
      <c r="A8" s="1">
        <v>4</v>
      </c>
      <c r="B8" s="1" t="s">
        <v>218</v>
      </c>
      <c r="C8" s="1" t="s">
        <v>219</v>
      </c>
      <c r="D8" s="1">
        <v>0</v>
      </c>
      <c r="E8" s="1">
        <v>100</v>
      </c>
      <c r="F8" s="1">
        <v>100</v>
      </c>
      <c r="G8" s="1">
        <v>0</v>
      </c>
      <c r="H8" s="1" t="s">
        <v>282</v>
      </c>
      <c r="I8" s="6">
        <f t="shared" si="0"/>
        <v>200</v>
      </c>
    </row>
    <row r="9" spans="1:9" x14ac:dyDescent="0.3">
      <c r="A9" s="1">
        <v>5</v>
      </c>
      <c r="B9" s="1" t="s">
        <v>186</v>
      </c>
      <c r="C9" s="1" t="s">
        <v>24</v>
      </c>
      <c r="D9" s="1">
        <v>80</v>
      </c>
      <c r="E9" s="1">
        <v>10</v>
      </c>
      <c r="F9" s="1">
        <v>60</v>
      </c>
      <c r="G9" s="1">
        <v>50</v>
      </c>
      <c r="H9" s="1" t="s">
        <v>280</v>
      </c>
      <c r="I9" s="5">
        <f t="shared" si="0"/>
        <v>190</v>
      </c>
    </row>
    <row r="10" spans="1:9" x14ac:dyDescent="0.3">
      <c r="A10" s="1">
        <v>6</v>
      </c>
      <c r="B10" s="1" t="s">
        <v>187</v>
      </c>
      <c r="C10" s="1" t="s">
        <v>77</v>
      </c>
      <c r="D10" s="1">
        <v>70</v>
      </c>
      <c r="E10" s="1">
        <v>65</v>
      </c>
      <c r="F10" s="1">
        <v>0</v>
      </c>
      <c r="G10" s="1">
        <v>0</v>
      </c>
      <c r="H10" s="1" t="s">
        <v>280</v>
      </c>
      <c r="I10" s="6">
        <f t="shared" si="0"/>
        <v>135</v>
      </c>
    </row>
    <row r="11" spans="1:9" x14ac:dyDescent="0.3">
      <c r="A11" s="1">
        <v>7</v>
      </c>
      <c r="B11" s="1" t="s">
        <v>230</v>
      </c>
      <c r="C11" s="1" t="s">
        <v>45</v>
      </c>
      <c r="D11" s="1">
        <v>0</v>
      </c>
      <c r="E11" s="1">
        <v>20</v>
      </c>
      <c r="F11" s="1">
        <v>65</v>
      </c>
      <c r="G11" s="1">
        <v>45</v>
      </c>
      <c r="H11" s="1" t="s">
        <v>282</v>
      </c>
      <c r="I11" s="5">
        <f t="shared" si="0"/>
        <v>130</v>
      </c>
    </row>
    <row r="12" spans="1:9" x14ac:dyDescent="0.3">
      <c r="A12" s="1">
        <v>8</v>
      </c>
      <c r="B12" s="1" t="s">
        <v>191</v>
      </c>
      <c r="C12" s="1" t="s">
        <v>24</v>
      </c>
      <c r="D12" s="1">
        <v>50</v>
      </c>
      <c r="E12" s="1">
        <v>10</v>
      </c>
      <c r="F12" s="1">
        <v>50</v>
      </c>
      <c r="G12" s="1">
        <v>30</v>
      </c>
      <c r="H12" s="1" t="s">
        <v>282</v>
      </c>
      <c r="I12" s="5">
        <f t="shared" si="0"/>
        <v>130</v>
      </c>
    </row>
    <row r="13" spans="1:9" x14ac:dyDescent="0.3">
      <c r="A13" s="1">
        <v>9</v>
      </c>
      <c r="B13" s="1" t="s">
        <v>223</v>
      </c>
      <c r="C13" s="1" t="s">
        <v>57</v>
      </c>
      <c r="D13" s="1">
        <v>0</v>
      </c>
      <c r="E13" s="1">
        <v>55</v>
      </c>
      <c r="F13" s="1">
        <v>70</v>
      </c>
      <c r="G13" s="1">
        <v>0</v>
      </c>
      <c r="H13" s="1" t="s">
        <v>282</v>
      </c>
      <c r="I13" s="6">
        <f t="shared" si="0"/>
        <v>125</v>
      </c>
    </row>
    <row r="14" spans="1:9" x14ac:dyDescent="0.3">
      <c r="A14" s="1">
        <v>10</v>
      </c>
      <c r="B14" s="1" t="s">
        <v>301</v>
      </c>
      <c r="C14" s="1" t="s">
        <v>178</v>
      </c>
      <c r="D14" s="1">
        <v>0</v>
      </c>
      <c r="E14" s="1">
        <v>0</v>
      </c>
      <c r="F14" s="1">
        <v>0</v>
      </c>
      <c r="G14" s="1">
        <v>100</v>
      </c>
      <c r="H14" s="1" t="s">
        <v>282</v>
      </c>
      <c r="I14" s="1">
        <f t="shared" si="0"/>
        <v>100</v>
      </c>
    </row>
    <row r="15" spans="1:9" x14ac:dyDescent="0.3">
      <c r="A15" s="1">
        <v>11</v>
      </c>
      <c r="B15" s="1" t="s">
        <v>302</v>
      </c>
      <c r="C15" s="1" t="s">
        <v>178</v>
      </c>
      <c r="D15" s="1">
        <v>0</v>
      </c>
      <c r="E15" s="1">
        <v>0</v>
      </c>
      <c r="F15" s="1">
        <v>0</v>
      </c>
      <c r="G15" s="1">
        <v>100</v>
      </c>
      <c r="H15" s="1" t="s">
        <v>282</v>
      </c>
      <c r="I15" s="1">
        <f t="shared" si="0"/>
        <v>100</v>
      </c>
    </row>
    <row r="16" spans="1:9" x14ac:dyDescent="0.3">
      <c r="A16" s="1">
        <v>12</v>
      </c>
      <c r="B16" s="1" t="s">
        <v>226</v>
      </c>
      <c r="C16" s="1" t="s">
        <v>227</v>
      </c>
      <c r="D16" s="1">
        <v>0</v>
      </c>
      <c r="E16" s="1">
        <v>35</v>
      </c>
      <c r="F16" s="1">
        <v>0</v>
      </c>
      <c r="G16" s="1">
        <v>65</v>
      </c>
      <c r="H16" s="1" t="s">
        <v>282</v>
      </c>
      <c r="I16" s="1">
        <f t="shared" si="0"/>
        <v>100</v>
      </c>
    </row>
    <row r="17" spans="1:9" x14ac:dyDescent="0.3">
      <c r="A17" s="1">
        <v>13</v>
      </c>
      <c r="B17" s="1" t="s">
        <v>192</v>
      </c>
      <c r="C17" s="1" t="s">
        <v>24</v>
      </c>
      <c r="D17" s="1">
        <v>45</v>
      </c>
      <c r="E17" s="1">
        <v>10</v>
      </c>
      <c r="F17" s="1">
        <v>0</v>
      </c>
      <c r="G17" s="1">
        <v>35</v>
      </c>
      <c r="H17" s="1" t="s">
        <v>281</v>
      </c>
      <c r="I17" s="5">
        <f t="shared" si="0"/>
        <v>90</v>
      </c>
    </row>
    <row r="18" spans="1:9" x14ac:dyDescent="0.3">
      <c r="A18" s="1">
        <v>14</v>
      </c>
      <c r="B18" s="1" t="s">
        <v>220</v>
      </c>
      <c r="C18" s="1" t="s">
        <v>34</v>
      </c>
      <c r="D18" s="1">
        <v>0</v>
      </c>
      <c r="E18" s="1">
        <v>90</v>
      </c>
      <c r="F18" s="1">
        <v>0</v>
      </c>
      <c r="G18" s="1">
        <v>0</v>
      </c>
      <c r="H18" s="1" t="s">
        <v>280</v>
      </c>
      <c r="I18" s="1">
        <f t="shared" si="0"/>
        <v>90</v>
      </c>
    </row>
    <row r="19" spans="1:9" x14ac:dyDescent="0.3">
      <c r="A19" s="1">
        <v>15</v>
      </c>
      <c r="B19" s="1" t="s">
        <v>184</v>
      </c>
      <c r="C19" s="1" t="s">
        <v>185</v>
      </c>
      <c r="D19" s="1">
        <v>90</v>
      </c>
      <c r="E19" s="1">
        <v>0</v>
      </c>
      <c r="F19" s="1">
        <v>0</v>
      </c>
      <c r="G19" s="1">
        <v>0</v>
      </c>
      <c r="H19" s="1" t="s">
        <v>280</v>
      </c>
      <c r="I19" s="1">
        <f t="shared" si="0"/>
        <v>90</v>
      </c>
    </row>
    <row r="20" spans="1:9" x14ac:dyDescent="0.3">
      <c r="A20" s="1">
        <v>16</v>
      </c>
      <c r="B20" s="1" t="s">
        <v>194</v>
      </c>
      <c r="C20" s="1" t="s">
        <v>100</v>
      </c>
      <c r="D20" s="1">
        <v>35</v>
      </c>
      <c r="E20" s="1">
        <v>10</v>
      </c>
      <c r="F20" s="1">
        <v>40</v>
      </c>
      <c r="G20" s="1">
        <v>10</v>
      </c>
      <c r="H20" s="1" t="s">
        <v>282</v>
      </c>
      <c r="I20" s="5">
        <f t="shared" si="0"/>
        <v>85</v>
      </c>
    </row>
    <row r="21" spans="1:9" x14ac:dyDescent="0.3">
      <c r="A21" s="1">
        <v>17</v>
      </c>
      <c r="B21" s="1" t="s">
        <v>221</v>
      </c>
      <c r="C21" s="1" t="s">
        <v>77</v>
      </c>
      <c r="D21" s="1">
        <v>0</v>
      </c>
      <c r="E21" s="1">
        <v>80</v>
      </c>
      <c r="F21" s="1">
        <v>0</v>
      </c>
      <c r="G21" s="1">
        <v>0</v>
      </c>
      <c r="H21" s="1" t="s">
        <v>282</v>
      </c>
      <c r="I21" s="1">
        <f t="shared" si="0"/>
        <v>80</v>
      </c>
    </row>
    <row r="22" spans="1:9" x14ac:dyDescent="0.3">
      <c r="A22" s="1">
        <v>18</v>
      </c>
      <c r="B22" s="1" t="s">
        <v>303</v>
      </c>
      <c r="C22" s="1" t="s">
        <v>100</v>
      </c>
      <c r="D22" s="1">
        <v>0</v>
      </c>
      <c r="E22" s="1">
        <v>0</v>
      </c>
      <c r="F22" s="1">
        <v>0</v>
      </c>
      <c r="G22" s="1">
        <v>70</v>
      </c>
      <c r="H22" s="1" t="s">
        <v>280</v>
      </c>
      <c r="I22" s="1">
        <f t="shared" si="0"/>
        <v>70</v>
      </c>
    </row>
    <row r="23" spans="1:9" x14ac:dyDescent="0.3">
      <c r="A23" s="1">
        <v>19</v>
      </c>
      <c r="B23" s="1" t="s">
        <v>222</v>
      </c>
      <c r="C23" s="1" t="s">
        <v>206</v>
      </c>
      <c r="D23" s="1">
        <v>0</v>
      </c>
      <c r="E23" s="1">
        <v>70</v>
      </c>
      <c r="F23" s="1">
        <v>0</v>
      </c>
      <c r="G23" s="1">
        <v>0</v>
      </c>
      <c r="H23" s="1" t="s">
        <v>282</v>
      </c>
      <c r="I23" s="1">
        <f t="shared" si="0"/>
        <v>70</v>
      </c>
    </row>
    <row r="24" spans="1:9" x14ac:dyDescent="0.3">
      <c r="A24" s="1">
        <v>20</v>
      </c>
      <c r="B24" s="1" t="s">
        <v>193</v>
      </c>
      <c r="C24" s="1" t="s">
        <v>24</v>
      </c>
      <c r="D24" s="1">
        <v>40</v>
      </c>
      <c r="E24" s="1">
        <v>15</v>
      </c>
      <c r="F24" s="1">
        <v>0</v>
      </c>
      <c r="G24" s="1">
        <v>10</v>
      </c>
      <c r="H24" s="1" t="s">
        <v>282</v>
      </c>
      <c r="I24" s="5">
        <f t="shared" si="0"/>
        <v>65</v>
      </c>
    </row>
    <row r="25" spans="1:9" x14ac:dyDescent="0.3">
      <c r="A25" s="1">
        <v>21</v>
      </c>
      <c r="B25" s="1" t="s">
        <v>189</v>
      </c>
      <c r="C25" s="1" t="s">
        <v>24</v>
      </c>
      <c r="D25" s="1">
        <v>60</v>
      </c>
      <c r="E25" s="1">
        <v>0</v>
      </c>
      <c r="F25" s="1">
        <v>0</v>
      </c>
      <c r="G25" s="1">
        <v>0</v>
      </c>
      <c r="H25" s="1" t="s">
        <v>280</v>
      </c>
      <c r="I25" s="1">
        <f t="shared" si="0"/>
        <v>60</v>
      </c>
    </row>
    <row r="26" spans="1:9" x14ac:dyDescent="0.3">
      <c r="A26" s="1">
        <v>22</v>
      </c>
      <c r="B26" s="1" t="s">
        <v>196</v>
      </c>
      <c r="C26" s="1" t="s">
        <v>24</v>
      </c>
      <c r="D26" s="1">
        <v>25</v>
      </c>
      <c r="E26" s="1">
        <v>10</v>
      </c>
      <c r="F26" s="1">
        <v>0</v>
      </c>
      <c r="G26" s="1">
        <v>20</v>
      </c>
      <c r="H26" s="1" t="s">
        <v>281</v>
      </c>
      <c r="I26" s="5">
        <f t="shared" si="0"/>
        <v>55</v>
      </c>
    </row>
    <row r="27" spans="1:9" x14ac:dyDescent="0.3">
      <c r="A27" s="1">
        <v>23</v>
      </c>
      <c r="B27" s="1" t="s">
        <v>290</v>
      </c>
      <c r="C27" s="1" t="s">
        <v>178</v>
      </c>
      <c r="D27" s="1">
        <v>0</v>
      </c>
      <c r="E27" s="1">
        <v>0</v>
      </c>
      <c r="F27" s="1">
        <v>55</v>
      </c>
      <c r="G27" s="1">
        <v>0</v>
      </c>
      <c r="H27" s="1" t="s">
        <v>282</v>
      </c>
      <c r="I27" s="1">
        <f t="shared" si="0"/>
        <v>55</v>
      </c>
    </row>
    <row r="28" spans="1:9" x14ac:dyDescent="0.3">
      <c r="A28" s="1">
        <v>24</v>
      </c>
      <c r="B28" s="1" t="s">
        <v>238</v>
      </c>
      <c r="C28" s="1" t="s">
        <v>24</v>
      </c>
      <c r="D28" s="1">
        <v>0</v>
      </c>
      <c r="E28" s="1">
        <v>10</v>
      </c>
      <c r="F28" s="1">
        <v>45</v>
      </c>
      <c r="G28" s="1">
        <v>0</v>
      </c>
      <c r="H28" s="1" t="s">
        <v>282</v>
      </c>
      <c r="I28" s="5">
        <f t="shared" si="0"/>
        <v>55</v>
      </c>
    </row>
    <row r="29" spans="1:9" x14ac:dyDescent="0.3">
      <c r="A29" s="1">
        <v>25</v>
      </c>
      <c r="B29" s="1" t="s">
        <v>246</v>
      </c>
      <c r="C29" s="1" t="s">
        <v>100</v>
      </c>
      <c r="D29" s="1">
        <v>0</v>
      </c>
      <c r="E29" s="1">
        <v>10</v>
      </c>
      <c r="F29" s="1">
        <v>25</v>
      </c>
      <c r="G29" s="1">
        <v>10</v>
      </c>
      <c r="H29" s="1" t="s">
        <v>281</v>
      </c>
      <c r="I29" s="5">
        <f t="shared" si="0"/>
        <v>45</v>
      </c>
    </row>
    <row r="30" spans="1:9" x14ac:dyDescent="0.3">
      <c r="A30" s="1">
        <v>26</v>
      </c>
      <c r="B30" s="1" t="s">
        <v>304</v>
      </c>
      <c r="C30" s="1" t="s">
        <v>305</v>
      </c>
      <c r="D30" s="1">
        <v>0</v>
      </c>
      <c r="E30" s="1">
        <v>0</v>
      </c>
      <c r="F30" s="1">
        <v>0</v>
      </c>
      <c r="G30" s="1">
        <v>40</v>
      </c>
      <c r="I30" s="1">
        <f t="shared" si="0"/>
        <v>40</v>
      </c>
    </row>
    <row r="31" spans="1:9" x14ac:dyDescent="0.3">
      <c r="A31" s="1">
        <v>27</v>
      </c>
      <c r="B31" s="1" t="s">
        <v>247</v>
      </c>
      <c r="C31" s="1" t="s">
        <v>45</v>
      </c>
      <c r="D31" s="1">
        <v>0</v>
      </c>
      <c r="E31" s="1">
        <v>10</v>
      </c>
      <c r="F31" s="1">
        <v>20</v>
      </c>
      <c r="G31" s="1">
        <v>10</v>
      </c>
      <c r="H31" s="1" t="s">
        <v>281</v>
      </c>
      <c r="I31" s="5">
        <f t="shared" si="0"/>
        <v>40</v>
      </c>
    </row>
    <row r="32" spans="1:9" x14ac:dyDescent="0.3">
      <c r="A32" s="1">
        <v>28</v>
      </c>
      <c r="B32" s="1" t="s">
        <v>224</v>
      </c>
      <c r="C32" s="1" t="s">
        <v>225</v>
      </c>
      <c r="D32" s="1">
        <v>0</v>
      </c>
      <c r="E32" s="1">
        <v>40</v>
      </c>
      <c r="F32" s="1">
        <v>0</v>
      </c>
      <c r="G32" s="1">
        <v>0</v>
      </c>
      <c r="H32" s="1" t="s">
        <v>282</v>
      </c>
      <c r="I32" s="1">
        <f t="shared" si="0"/>
        <v>40</v>
      </c>
    </row>
    <row r="33" spans="1:9" x14ac:dyDescent="0.3">
      <c r="A33" s="1">
        <v>29</v>
      </c>
      <c r="B33" s="1" t="s">
        <v>291</v>
      </c>
      <c r="C33" s="1" t="s">
        <v>100</v>
      </c>
      <c r="D33" s="1">
        <v>0</v>
      </c>
      <c r="E33" s="1">
        <v>0</v>
      </c>
      <c r="F33" s="1">
        <v>35</v>
      </c>
      <c r="G33" s="1">
        <v>0</v>
      </c>
      <c r="H33" s="1" t="s">
        <v>281</v>
      </c>
      <c r="I33" s="1">
        <f t="shared" si="0"/>
        <v>35</v>
      </c>
    </row>
    <row r="34" spans="1:9" x14ac:dyDescent="0.3">
      <c r="A34" s="1">
        <v>30</v>
      </c>
      <c r="B34" s="1" t="s">
        <v>292</v>
      </c>
      <c r="C34" s="1" t="s">
        <v>34</v>
      </c>
      <c r="D34" s="1">
        <v>0</v>
      </c>
      <c r="E34" s="1">
        <v>0</v>
      </c>
      <c r="F34" s="1">
        <v>30</v>
      </c>
      <c r="G34" s="1">
        <v>0</v>
      </c>
      <c r="H34" s="1" t="s">
        <v>282</v>
      </c>
      <c r="I34" s="1">
        <f t="shared" si="0"/>
        <v>30</v>
      </c>
    </row>
    <row r="35" spans="1:9" x14ac:dyDescent="0.3">
      <c r="A35" s="1">
        <v>31</v>
      </c>
      <c r="B35" s="1" t="s">
        <v>228</v>
      </c>
      <c r="C35" s="1" t="s">
        <v>87</v>
      </c>
      <c r="D35" s="1">
        <v>0</v>
      </c>
      <c r="E35" s="1">
        <v>30</v>
      </c>
      <c r="F35" s="1">
        <v>0</v>
      </c>
      <c r="G35" s="1">
        <v>0</v>
      </c>
      <c r="H35" s="1" t="s">
        <v>282</v>
      </c>
      <c r="I35" s="1">
        <f t="shared" si="0"/>
        <v>30</v>
      </c>
    </row>
    <row r="36" spans="1:9" x14ac:dyDescent="0.3">
      <c r="A36" s="1">
        <v>32</v>
      </c>
      <c r="B36" s="1" t="s">
        <v>197</v>
      </c>
      <c r="C36" s="1" t="s">
        <v>198</v>
      </c>
      <c r="D36" s="1">
        <v>20</v>
      </c>
      <c r="E36" s="1">
        <v>10</v>
      </c>
      <c r="F36" s="1">
        <v>0</v>
      </c>
      <c r="G36" s="1">
        <v>0</v>
      </c>
      <c r="H36" s="1" t="s">
        <v>281</v>
      </c>
      <c r="I36" s="5">
        <f t="shared" si="0"/>
        <v>30</v>
      </c>
    </row>
    <row r="37" spans="1:9" x14ac:dyDescent="0.3">
      <c r="A37" s="1">
        <v>33</v>
      </c>
      <c r="B37" s="1" t="s">
        <v>195</v>
      </c>
      <c r="C37" s="1" t="s">
        <v>100</v>
      </c>
      <c r="D37" s="1">
        <v>30</v>
      </c>
      <c r="E37" s="1">
        <v>0</v>
      </c>
      <c r="F37" s="1">
        <v>0</v>
      </c>
      <c r="G37" s="1">
        <v>0</v>
      </c>
      <c r="H37" s="1" t="s">
        <v>281</v>
      </c>
      <c r="I37" s="1">
        <f t="shared" ref="I37:I62" si="1">SUM(D37:G37)-MIN(D37:G37)</f>
        <v>30</v>
      </c>
    </row>
    <row r="38" spans="1:9" x14ac:dyDescent="0.3">
      <c r="A38" s="1">
        <v>34</v>
      </c>
      <c r="B38" s="1" t="s">
        <v>306</v>
      </c>
      <c r="C38" s="1" t="s">
        <v>307</v>
      </c>
      <c r="D38" s="1">
        <v>0</v>
      </c>
      <c r="E38" s="1">
        <v>0</v>
      </c>
      <c r="F38" s="1">
        <v>0</v>
      </c>
      <c r="G38" s="1">
        <v>25</v>
      </c>
      <c r="I38" s="1">
        <f t="shared" si="1"/>
        <v>25</v>
      </c>
    </row>
    <row r="39" spans="1:9" x14ac:dyDescent="0.3">
      <c r="A39" s="1">
        <v>35</v>
      </c>
      <c r="B39" s="1" t="s">
        <v>229</v>
      </c>
      <c r="C39" s="1" t="s">
        <v>34</v>
      </c>
      <c r="D39" s="1">
        <v>0</v>
      </c>
      <c r="E39" s="1">
        <v>25</v>
      </c>
      <c r="F39" s="1">
        <v>0</v>
      </c>
      <c r="G39" s="1">
        <v>0</v>
      </c>
      <c r="H39" s="1" t="s">
        <v>282</v>
      </c>
      <c r="I39" s="1">
        <f t="shared" si="1"/>
        <v>25</v>
      </c>
    </row>
    <row r="40" spans="1:9" x14ac:dyDescent="0.3">
      <c r="A40" s="1">
        <v>36</v>
      </c>
      <c r="B40" s="1" t="s">
        <v>237</v>
      </c>
      <c r="C40" s="1" t="s">
        <v>24</v>
      </c>
      <c r="D40" s="1">
        <v>0</v>
      </c>
      <c r="E40" s="1">
        <v>10</v>
      </c>
      <c r="F40" s="1">
        <v>0</v>
      </c>
      <c r="G40" s="1">
        <v>10</v>
      </c>
      <c r="H40" s="1" t="s">
        <v>280</v>
      </c>
      <c r="I40" s="1">
        <f t="shared" si="1"/>
        <v>20</v>
      </c>
    </row>
    <row r="41" spans="1:9" x14ac:dyDescent="0.3">
      <c r="A41" s="1">
        <v>37</v>
      </c>
      <c r="B41" s="1" t="s">
        <v>308</v>
      </c>
      <c r="C41" s="1" t="s">
        <v>309</v>
      </c>
      <c r="D41" s="1">
        <v>0</v>
      </c>
      <c r="E41" s="1">
        <v>0</v>
      </c>
      <c r="F41" s="1">
        <v>0</v>
      </c>
      <c r="G41" s="1">
        <v>15</v>
      </c>
      <c r="I41" s="1">
        <f t="shared" si="1"/>
        <v>15</v>
      </c>
    </row>
    <row r="42" spans="1:9" x14ac:dyDescent="0.3">
      <c r="A42" s="1">
        <v>38</v>
      </c>
      <c r="B42" s="1" t="s">
        <v>293</v>
      </c>
      <c r="C42" s="1" t="s">
        <v>45</v>
      </c>
      <c r="D42" s="1">
        <v>0</v>
      </c>
      <c r="E42" s="1">
        <v>0</v>
      </c>
      <c r="F42" s="1">
        <v>15</v>
      </c>
      <c r="G42" s="1">
        <v>0</v>
      </c>
      <c r="H42" s="1" t="s">
        <v>281</v>
      </c>
      <c r="I42" s="1">
        <f t="shared" si="1"/>
        <v>15</v>
      </c>
    </row>
    <row r="43" spans="1:9" x14ac:dyDescent="0.3">
      <c r="A43" s="1">
        <v>39</v>
      </c>
      <c r="B43" s="1" t="s">
        <v>310</v>
      </c>
      <c r="C43" s="1" t="s">
        <v>135</v>
      </c>
      <c r="D43" s="1">
        <v>0</v>
      </c>
      <c r="E43" s="1">
        <v>0</v>
      </c>
      <c r="F43" s="1">
        <v>0</v>
      </c>
      <c r="G43" s="1">
        <v>10</v>
      </c>
      <c r="I43" s="1">
        <f t="shared" si="1"/>
        <v>10</v>
      </c>
    </row>
    <row r="44" spans="1:9" x14ac:dyDescent="0.3">
      <c r="A44" s="1">
        <v>40</v>
      </c>
      <c r="B44" s="1" t="s">
        <v>311</v>
      </c>
      <c r="C44" s="1" t="s">
        <v>135</v>
      </c>
      <c r="D44" s="1">
        <v>0</v>
      </c>
      <c r="E44" s="1">
        <v>0</v>
      </c>
      <c r="F44" s="1">
        <v>0</v>
      </c>
      <c r="G44" s="1">
        <v>10</v>
      </c>
      <c r="I44" s="1">
        <f t="shared" si="1"/>
        <v>10</v>
      </c>
    </row>
    <row r="45" spans="1:9" x14ac:dyDescent="0.3">
      <c r="A45" s="1">
        <v>41</v>
      </c>
      <c r="B45" s="1" t="s">
        <v>312</v>
      </c>
      <c r="C45" s="1" t="s">
        <v>36</v>
      </c>
      <c r="D45" s="1">
        <v>0</v>
      </c>
      <c r="E45" s="1">
        <v>0</v>
      </c>
      <c r="F45" s="1">
        <v>0</v>
      </c>
      <c r="G45" s="1">
        <v>10</v>
      </c>
      <c r="I45" s="1">
        <f t="shared" si="1"/>
        <v>10</v>
      </c>
    </row>
    <row r="46" spans="1:9" x14ac:dyDescent="0.3">
      <c r="A46" s="1">
        <v>42</v>
      </c>
      <c r="B46" s="1" t="s">
        <v>313</v>
      </c>
      <c r="C46" s="1" t="s">
        <v>314</v>
      </c>
      <c r="D46" s="1">
        <v>0</v>
      </c>
      <c r="E46" s="1">
        <v>0</v>
      </c>
      <c r="F46" s="1">
        <v>0</v>
      </c>
      <c r="G46" s="1">
        <v>10</v>
      </c>
      <c r="I46" s="1">
        <f t="shared" si="1"/>
        <v>10</v>
      </c>
    </row>
    <row r="47" spans="1:9" x14ac:dyDescent="0.3">
      <c r="A47" s="1">
        <v>43</v>
      </c>
      <c r="B47" s="1" t="s">
        <v>315</v>
      </c>
      <c r="C47" s="1" t="s">
        <v>316</v>
      </c>
      <c r="D47" s="1">
        <v>0</v>
      </c>
      <c r="E47" s="1">
        <v>0</v>
      </c>
      <c r="F47" s="1">
        <v>0</v>
      </c>
      <c r="G47" s="1">
        <v>10</v>
      </c>
      <c r="I47" s="1">
        <f t="shared" si="1"/>
        <v>10</v>
      </c>
    </row>
    <row r="48" spans="1:9" x14ac:dyDescent="0.3">
      <c r="A48" s="1">
        <v>44</v>
      </c>
      <c r="B48" s="1" t="s">
        <v>317</v>
      </c>
      <c r="C48" s="1" t="s">
        <v>318</v>
      </c>
      <c r="D48" s="1">
        <v>0</v>
      </c>
      <c r="E48" s="1">
        <v>0</v>
      </c>
      <c r="F48" s="1">
        <v>0</v>
      </c>
      <c r="G48" s="1">
        <v>10</v>
      </c>
      <c r="I48" s="1">
        <f t="shared" si="1"/>
        <v>10</v>
      </c>
    </row>
    <row r="49" spans="1:9" x14ac:dyDescent="0.3">
      <c r="A49" s="1">
        <v>45</v>
      </c>
      <c r="B49" s="1" t="s">
        <v>231</v>
      </c>
      <c r="C49" s="1" t="s">
        <v>203</v>
      </c>
      <c r="D49" s="1">
        <v>0</v>
      </c>
      <c r="E49" s="1">
        <v>10</v>
      </c>
      <c r="F49" s="1">
        <v>0</v>
      </c>
      <c r="G49" s="1">
        <v>0</v>
      </c>
      <c r="H49" s="1" t="s">
        <v>280</v>
      </c>
      <c r="I49" s="1">
        <f t="shared" si="1"/>
        <v>10</v>
      </c>
    </row>
    <row r="50" spans="1:9" x14ac:dyDescent="0.3">
      <c r="A50" s="1">
        <v>46</v>
      </c>
      <c r="B50" s="1" t="s">
        <v>232</v>
      </c>
      <c r="C50" s="1" t="s">
        <v>87</v>
      </c>
      <c r="D50" s="1">
        <v>0</v>
      </c>
      <c r="E50" s="1">
        <v>10</v>
      </c>
      <c r="F50" s="1">
        <v>0</v>
      </c>
      <c r="G50" s="1">
        <v>0</v>
      </c>
      <c r="H50" s="1" t="s">
        <v>282</v>
      </c>
      <c r="I50" s="1">
        <f t="shared" si="1"/>
        <v>10</v>
      </c>
    </row>
    <row r="51" spans="1:9" x14ac:dyDescent="0.3">
      <c r="A51" s="1">
        <v>47</v>
      </c>
      <c r="B51" s="1" t="s">
        <v>233</v>
      </c>
      <c r="C51" s="1" t="s">
        <v>77</v>
      </c>
      <c r="D51" s="1">
        <v>0</v>
      </c>
      <c r="E51" s="1">
        <v>10</v>
      </c>
      <c r="F51" s="1">
        <v>0</v>
      </c>
      <c r="G51" s="1">
        <v>0</v>
      </c>
      <c r="H51" s="1" t="s">
        <v>282</v>
      </c>
      <c r="I51" s="1">
        <f t="shared" si="1"/>
        <v>10</v>
      </c>
    </row>
    <row r="52" spans="1:9" x14ac:dyDescent="0.3">
      <c r="A52" s="1">
        <v>48</v>
      </c>
      <c r="B52" s="1" t="s">
        <v>234</v>
      </c>
      <c r="C52" s="1" t="s">
        <v>87</v>
      </c>
      <c r="D52" s="1">
        <v>0</v>
      </c>
      <c r="E52" s="1">
        <v>10</v>
      </c>
      <c r="F52" s="1">
        <v>0</v>
      </c>
      <c r="G52" s="1">
        <v>0</v>
      </c>
      <c r="H52" s="1" t="s">
        <v>281</v>
      </c>
      <c r="I52" s="1">
        <f t="shared" si="1"/>
        <v>10</v>
      </c>
    </row>
    <row r="53" spans="1:9" x14ac:dyDescent="0.3">
      <c r="A53" s="1">
        <v>49</v>
      </c>
      <c r="B53" s="1" t="s">
        <v>235</v>
      </c>
      <c r="C53" s="1" t="s">
        <v>236</v>
      </c>
      <c r="D53" s="1">
        <v>0</v>
      </c>
      <c r="E53" s="1">
        <v>10</v>
      </c>
      <c r="F53" s="1">
        <v>0</v>
      </c>
      <c r="G53" s="1">
        <v>0</v>
      </c>
      <c r="H53" s="1" t="s">
        <v>282</v>
      </c>
      <c r="I53" s="1">
        <f t="shared" si="1"/>
        <v>10</v>
      </c>
    </row>
    <row r="54" spans="1:9" x14ac:dyDescent="0.3">
      <c r="A54" s="1">
        <v>50</v>
      </c>
      <c r="B54" s="1" t="s">
        <v>239</v>
      </c>
      <c r="C54" s="1" t="s">
        <v>240</v>
      </c>
      <c r="D54" s="1">
        <v>0</v>
      </c>
      <c r="E54" s="1">
        <v>10</v>
      </c>
      <c r="F54" s="1">
        <v>0</v>
      </c>
      <c r="G54" s="1">
        <v>0</v>
      </c>
      <c r="H54" s="1" t="s">
        <v>281</v>
      </c>
      <c r="I54" s="1">
        <f t="shared" si="1"/>
        <v>10</v>
      </c>
    </row>
    <row r="55" spans="1:9" x14ac:dyDescent="0.3">
      <c r="A55" s="1">
        <v>51</v>
      </c>
      <c r="B55" s="1" t="s">
        <v>241</v>
      </c>
      <c r="C55" s="1" t="s">
        <v>47</v>
      </c>
      <c r="D55" s="1">
        <v>0</v>
      </c>
      <c r="E55" s="1">
        <v>10</v>
      </c>
      <c r="F55" s="1">
        <v>0</v>
      </c>
      <c r="G55" s="1">
        <v>0</v>
      </c>
      <c r="H55" s="1" t="s">
        <v>281</v>
      </c>
      <c r="I55" s="1">
        <f t="shared" si="1"/>
        <v>10</v>
      </c>
    </row>
    <row r="56" spans="1:9" x14ac:dyDescent="0.3">
      <c r="A56" s="1">
        <v>52</v>
      </c>
      <c r="B56" s="1" t="s">
        <v>242</v>
      </c>
      <c r="C56" s="1" t="s">
        <v>135</v>
      </c>
      <c r="D56" s="1">
        <v>0</v>
      </c>
      <c r="E56" s="1">
        <v>10</v>
      </c>
      <c r="F56" s="1">
        <v>0</v>
      </c>
      <c r="G56" s="1">
        <v>0</v>
      </c>
      <c r="H56" s="1" t="s">
        <v>280</v>
      </c>
      <c r="I56" s="1">
        <f t="shared" si="1"/>
        <v>10</v>
      </c>
    </row>
    <row r="57" spans="1:9" x14ac:dyDescent="0.3">
      <c r="A57" s="1">
        <v>53</v>
      </c>
      <c r="B57" s="1" t="s">
        <v>243</v>
      </c>
      <c r="C57" s="1" t="s">
        <v>87</v>
      </c>
      <c r="D57" s="1">
        <v>0</v>
      </c>
      <c r="E57" s="1">
        <v>10</v>
      </c>
      <c r="F57" s="1">
        <v>0</v>
      </c>
      <c r="G57" s="1">
        <v>0</v>
      </c>
      <c r="H57" s="1" t="s">
        <v>282</v>
      </c>
      <c r="I57" s="1">
        <f t="shared" si="1"/>
        <v>10</v>
      </c>
    </row>
    <row r="58" spans="1:9" x14ac:dyDescent="0.3">
      <c r="A58" s="1">
        <v>54</v>
      </c>
      <c r="B58" s="1" t="s">
        <v>244</v>
      </c>
      <c r="C58" s="1" t="s">
        <v>245</v>
      </c>
      <c r="D58" s="1">
        <v>0</v>
      </c>
      <c r="E58" s="1">
        <v>10</v>
      </c>
      <c r="F58" s="1">
        <v>0</v>
      </c>
      <c r="G58" s="1">
        <v>0</v>
      </c>
      <c r="H58" s="1" t="s">
        <v>281</v>
      </c>
      <c r="I58" s="1">
        <f t="shared" si="1"/>
        <v>10</v>
      </c>
    </row>
    <row r="59" spans="1:9" x14ac:dyDescent="0.3">
      <c r="A59" s="1">
        <v>55</v>
      </c>
      <c r="B59" s="1" t="s">
        <v>248</v>
      </c>
      <c r="C59" s="1" t="s">
        <v>45</v>
      </c>
      <c r="D59" s="1">
        <v>0</v>
      </c>
      <c r="E59" s="1">
        <v>10</v>
      </c>
      <c r="F59" s="1">
        <v>0</v>
      </c>
      <c r="G59" s="1">
        <v>0</v>
      </c>
      <c r="H59" s="1" t="s">
        <v>281</v>
      </c>
      <c r="I59" s="1">
        <f t="shared" si="1"/>
        <v>10</v>
      </c>
    </row>
    <row r="60" spans="1:9" x14ac:dyDescent="0.3">
      <c r="A60" s="1">
        <v>56</v>
      </c>
      <c r="B60" s="1" t="s">
        <v>249</v>
      </c>
      <c r="C60" s="1" t="s">
        <v>24</v>
      </c>
      <c r="D60" s="1">
        <v>0</v>
      </c>
      <c r="E60" s="1">
        <v>10</v>
      </c>
      <c r="F60" s="1">
        <v>0</v>
      </c>
      <c r="G60" s="1">
        <v>0</v>
      </c>
      <c r="H60" s="1" t="s">
        <v>281</v>
      </c>
      <c r="I60" s="1">
        <f t="shared" si="1"/>
        <v>10</v>
      </c>
    </row>
    <row r="61" spans="1:9" x14ac:dyDescent="0.3">
      <c r="A61" s="1">
        <v>57</v>
      </c>
      <c r="B61" s="1" t="s">
        <v>250</v>
      </c>
      <c r="C61" s="1" t="s">
        <v>251</v>
      </c>
      <c r="D61" s="1">
        <v>0</v>
      </c>
      <c r="E61" s="1">
        <v>10</v>
      </c>
      <c r="F61" s="1">
        <v>0</v>
      </c>
      <c r="G61" s="1">
        <v>0</v>
      </c>
      <c r="H61" s="1" t="s">
        <v>281</v>
      </c>
      <c r="I61" s="1">
        <f t="shared" si="1"/>
        <v>10</v>
      </c>
    </row>
    <row r="62" spans="1:9" x14ac:dyDescent="0.3">
      <c r="A62" s="1">
        <v>58</v>
      </c>
      <c r="B62" s="1" t="s">
        <v>252</v>
      </c>
      <c r="C62" s="1" t="s">
        <v>45</v>
      </c>
      <c r="D62" s="1">
        <v>0</v>
      </c>
      <c r="E62" s="1">
        <v>10</v>
      </c>
      <c r="F62" s="1">
        <v>0</v>
      </c>
      <c r="G62" s="1">
        <v>0</v>
      </c>
      <c r="H62" s="1" t="s">
        <v>282</v>
      </c>
      <c r="I62" s="1">
        <f t="shared" si="1"/>
        <v>10</v>
      </c>
    </row>
  </sheetData>
  <sortState xmlns:xlrd2="http://schemas.microsoft.com/office/spreadsheetml/2017/richdata2" ref="B5:I62">
    <sortCondition descending="1" ref="I5:I62"/>
  </sortState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1654-861F-4725-B3E4-7F5A4E2FF50F}">
  <dimension ref="A1:B14"/>
  <sheetViews>
    <sheetView tabSelected="1" workbookViewId="0">
      <selection activeCell="B13" sqref="B13"/>
    </sheetView>
  </sheetViews>
  <sheetFormatPr defaultRowHeight="14.4" x14ac:dyDescent="0.3"/>
  <sheetData>
    <row r="1" spans="1:2" x14ac:dyDescent="0.3">
      <c r="A1" t="s">
        <v>321</v>
      </c>
      <c r="B1">
        <v>6</v>
      </c>
    </row>
    <row r="2" spans="1:2" x14ac:dyDescent="0.3">
      <c r="A2" t="s">
        <v>322</v>
      </c>
      <c r="B2">
        <v>5</v>
      </c>
    </row>
    <row r="3" spans="1:2" x14ac:dyDescent="0.3">
      <c r="A3" t="s">
        <v>323</v>
      </c>
      <c r="B3">
        <v>10</v>
      </c>
    </row>
    <row r="4" spans="1:2" x14ac:dyDescent="0.3">
      <c r="A4" t="s">
        <v>324</v>
      </c>
      <c r="B4">
        <v>23</v>
      </c>
    </row>
    <row r="5" spans="1:2" x14ac:dyDescent="0.3">
      <c r="A5" t="s">
        <v>325</v>
      </c>
      <c r="B5">
        <v>12</v>
      </c>
    </row>
    <row r="6" spans="1:2" x14ac:dyDescent="0.3">
      <c r="A6" t="s">
        <v>326</v>
      </c>
      <c r="B6">
        <v>27</v>
      </c>
    </row>
    <row r="7" spans="1:2" x14ac:dyDescent="0.3">
      <c r="A7" t="s">
        <v>327</v>
      </c>
      <c r="B7">
        <v>12</v>
      </c>
    </row>
    <row r="8" spans="1:2" x14ac:dyDescent="0.3">
      <c r="A8" t="s">
        <v>330</v>
      </c>
      <c r="B8">
        <v>38</v>
      </c>
    </row>
    <row r="9" spans="1:2" x14ac:dyDescent="0.3">
      <c r="A9" t="s">
        <v>328</v>
      </c>
      <c r="B9">
        <v>5</v>
      </c>
    </row>
    <row r="10" spans="1:2" x14ac:dyDescent="0.3">
      <c r="A10" t="s">
        <v>329</v>
      </c>
      <c r="B10">
        <v>23</v>
      </c>
    </row>
    <row r="11" spans="1:2" x14ac:dyDescent="0.3">
      <c r="A11" t="s">
        <v>319</v>
      </c>
      <c r="B11">
        <v>12</v>
      </c>
    </row>
    <row r="12" spans="1:2" x14ac:dyDescent="0.3">
      <c r="A12" t="s">
        <v>320</v>
      </c>
      <c r="B12">
        <v>58</v>
      </c>
    </row>
    <row r="14" spans="1:2" x14ac:dyDescent="0.3">
      <c r="A14" t="s">
        <v>331</v>
      </c>
      <c r="B14">
        <f>SUM(B1:B13)</f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5FD5-45C7-4A20-BFAC-6A64BBDEBF7B}">
  <dimension ref="A1:K9"/>
  <sheetViews>
    <sheetView workbookViewId="0">
      <selection activeCell="D35" sqref="D35"/>
    </sheetView>
  </sheetViews>
  <sheetFormatPr defaultRowHeight="14.4" x14ac:dyDescent="0.3"/>
  <cols>
    <col min="1" max="1" width="5.5546875" customWidth="1"/>
    <col min="2" max="2" width="20.5546875" customWidth="1"/>
    <col min="3" max="3" width="17.33203125" customWidth="1"/>
    <col min="4" max="4" width="19" customWidth="1"/>
    <col min="5" max="5" width="21.5546875" customWidth="1"/>
    <col min="6" max="6" width="19.33203125" customWidth="1"/>
    <col min="7" max="7" width="18.33203125" customWidth="1"/>
    <col min="8" max="8" width="15.5546875" bestFit="1" customWidth="1"/>
    <col min="9" max="9" width="14.5546875" style="1" customWidth="1"/>
    <col min="10" max="10" width="19.44140625" style="1" customWidth="1"/>
    <col min="11" max="11" width="9.109375" customWidth="1"/>
  </cols>
  <sheetData>
    <row r="1" spans="1:11" x14ac:dyDescent="0.3">
      <c r="A1" s="1"/>
      <c r="B1" s="1" t="s">
        <v>7</v>
      </c>
      <c r="C1" s="1"/>
      <c r="D1" s="2">
        <v>45312</v>
      </c>
      <c r="E1" s="2">
        <v>45318</v>
      </c>
      <c r="F1" s="2">
        <v>45325</v>
      </c>
      <c r="G1" s="2">
        <v>45326</v>
      </c>
      <c r="H1" s="2">
        <v>45340</v>
      </c>
      <c r="I1" s="2">
        <v>45368</v>
      </c>
      <c r="J1" s="2">
        <v>45383</v>
      </c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ht="31.5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257</v>
      </c>
      <c r="G3" s="4" t="s">
        <v>258</v>
      </c>
      <c r="H3" s="4" t="s">
        <v>267</v>
      </c>
      <c r="I3" s="4" t="s">
        <v>279</v>
      </c>
      <c r="J3" s="4" t="s">
        <v>268</v>
      </c>
      <c r="K3" s="1" t="s">
        <v>4</v>
      </c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x14ac:dyDescent="0.3">
      <c r="A5" s="1">
        <v>1</v>
      </c>
      <c r="B5" s="1" t="s">
        <v>19</v>
      </c>
      <c r="C5" s="1" t="s">
        <v>20</v>
      </c>
      <c r="D5" s="1">
        <v>90</v>
      </c>
      <c r="E5" s="1">
        <v>100</v>
      </c>
      <c r="F5" s="1">
        <v>90</v>
      </c>
      <c r="G5" s="7">
        <v>90</v>
      </c>
      <c r="H5" s="1">
        <v>90</v>
      </c>
      <c r="I5" s="1">
        <v>100</v>
      </c>
      <c r="J5" s="1">
        <v>100</v>
      </c>
      <c r="K5" s="5">
        <f>SUM(D5:J5)-MIN(D5:J5)-90</f>
        <v>480</v>
      </c>
    </row>
    <row r="6" spans="1:11" x14ac:dyDescent="0.3">
      <c r="A6" s="1">
        <v>2</v>
      </c>
      <c r="B6" s="1" t="s">
        <v>17</v>
      </c>
      <c r="C6" s="1" t="s">
        <v>18</v>
      </c>
      <c r="D6" s="1">
        <v>100</v>
      </c>
      <c r="E6" s="1">
        <v>0</v>
      </c>
      <c r="F6" s="1">
        <v>100</v>
      </c>
      <c r="G6" s="1">
        <v>100</v>
      </c>
      <c r="H6" s="1">
        <v>100</v>
      </c>
      <c r="I6" s="1">
        <v>0</v>
      </c>
      <c r="J6" s="1">
        <v>0</v>
      </c>
      <c r="K6" s="1">
        <f>SUM(D6:J6)-MIN(D6:J6)</f>
        <v>400</v>
      </c>
    </row>
    <row r="7" spans="1:11" x14ac:dyDescent="0.3">
      <c r="A7" s="1">
        <v>3</v>
      </c>
      <c r="B7" s="1" t="s">
        <v>283</v>
      </c>
      <c r="C7" s="1" t="s">
        <v>284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90</v>
      </c>
      <c r="J7" s="1">
        <v>90</v>
      </c>
      <c r="K7" s="1">
        <f>SUM(D7:J7)-MIN(D7:J7)</f>
        <v>180</v>
      </c>
    </row>
    <row r="8" spans="1:11" x14ac:dyDescent="0.3">
      <c r="A8" s="1">
        <v>4</v>
      </c>
      <c r="B8" s="1" t="s">
        <v>21</v>
      </c>
      <c r="C8" s="1" t="s">
        <v>22</v>
      </c>
      <c r="D8" s="1">
        <v>80</v>
      </c>
      <c r="E8" s="1">
        <v>90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>SUM(D8:J8)-MIN(D8:J8)</f>
        <v>170</v>
      </c>
    </row>
    <row r="9" spans="1:11" x14ac:dyDescent="0.3">
      <c r="A9" s="1">
        <v>5</v>
      </c>
      <c r="B9" s="1" t="s">
        <v>269</v>
      </c>
      <c r="C9" s="1" t="s">
        <v>51</v>
      </c>
      <c r="D9" s="1">
        <v>0</v>
      </c>
      <c r="E9" s="1">
        <v>0</v>
      </c>
      <c r="F9" s="1">
        <v>0</v>
      </c>
      <c r="G9" s="1">
        <v>0</v>
      </c>
      <c r="H9" s="1">
        <v>80</v>
      </c>
      <c r="I9" s="1">
        <v>0</v>
      </c>
      <c r="J9" s="1">
        <v>0</v>
      </c>
      <c r="K9" s="1">
        <f>SUM(D9:J9)-MIN(D9:J9)</f>
        <v>80</v>
      </c>
    </row>
  </sheetData>
  <sortState xmlns:xlrd2="http://schemas.microsoft.com/office/spreadsheetml/2017/richdata2" ref="B5:K9">
    <sortCondition descending="1" ref="K5:K9"/>
  </sortState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9622-9781-422A-81E8-A4A6139396E2}">
  <dimension ref="A1:K14"/>
  <sheetViews>
    <sheetView workbookViewId="0">
      <selection activeCell="K5" sqref="K5"/>
    </sheetView>
  </sheetViews>
  <sheetFormatPr defaultRowHeight="14.4" x14ac:dyDescent="0.3"/>
  <cols>
    <col min="1" max="1" width="5.88671875" customWidth="1"/>
    <col min="2" max="2" width="19.5546875" customWidth="1"/>
    <col min="3" max="3" width="19" customWidth="1"/>
    <col min="4" max="4" width="19.109375" customWidth="1"/>
    <col min="5" max="5" width="21.109375" customWidth="1"/>
    <col min="6" max="6" width="21.33203125" customWidth="1"/>
    <col min="7" max="7" width="18.44140625" customWidth="1"/>
    <col min="8" max="8" width="16" customWidth="1"/>
    <col min="9" max="9" width="14.5546875" style="1" customWidth="1"/>
    <col min="10" max="10" width="19.33203125" style="1" customWidth="1"/>
    <col min="11" max="11" width="10.88671875" customWidth="1"/>
  </cols>
  <sheetData>
    <row r="1" spans="1:11" x14ac:dyDescent="0.3">
      <c r="A1" s="1"/>
      <c r="B1" s="1" t="s">
        <v>5</v>
      </c>
      <c r="C1" s="1"/>
      <c r="D1" s="2">
        <v>45312</v>
      </c>
      <c r="E1" s="2">
        <v>45318</v>
      </c>
      <c r="F1" s="2">
        <v>45325</v>
      </c>
      <c r="G1" s="2">
        <v>45326</v>
      </c>
      <c r="H1" s="2">
        <v>45340</v>
      </c>
      <c r="I1" s="2">
        <v>45368</v>
      </c>
      <c r="J1" s="2">
        <v>45383</v>
      </c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ht="33.75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257</v>
      </c>
      <c r="G3" s="4" t="s">
        <v>258</v>
      </c>
      <c r="H3" s="4" t="s">
        <v>267</v>
      </c>
      <c r="I3" s="4" t="s">
        <v>279</v>
      </c>
      <c r="J3" s="4" t="s">
        <v>268</v>
      </c>
      <c r="K3" s="1" t="s">
        <v>4</v>
      </c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x14ac:dyDescent="0.3">
      <c r="A5" s="1">
        <v>1</v>
      </c>
      <c r="B5" s="1" t="s">
        <v>150</v>
      </c>
      <c r="C5" s="1" t="s">
        <v>20</v>
      </c>
      <c r="D5" s="1">
        <v>100</v>
      </c>
      <c r="E5" s="1">
        <v>100</v>
      </c>
      <c r="F5" s="1">
        <v>100</v>
      </c>
      <c r="G5" s="1">
        <v>100</v>
      </c>
      <c r="H5" s="7">
        <v>100</v>
      </c>
      <c r="I5" s="1">
        <v>0</v>
      </c>
      <c r="J5" s="1">
        <v>100</v>
      </c>
      <c r="K5" s="5">
        <f>SUM(D5:J5)-MIN(D5:J5)-100</f>
        <v>500</v>
      </c>
    </row>
    <row r="6" spans="1:11" x14ac:dyDescent="0.3">
      <c r="A6" s="1">
        <v>2</v>
      </c>
      <c r="B6" s="1" t="s">
        <v>25</v>
      </c>
      <c r="C6" s="1" t="s">
        <v>24</v>
      </c>
      <c r="D6" s="1">
        <v>80</v>
      </c>
      <c r="E6" s="1">
        <v>90</v>
      </c>
      <c r="F6" s="7">
        <v>70</v>
      </c>
      <c r="G6" s="1">
        <v>90</v>
      </c>
      <c r="H6" s="1">
        <v>90</v>
      </c>
      <c r="I6" s="1">
        <v>90</v>
      </c>
      <c r="J6" s="1">
        <v>60</v>
      </c>
      <c r="K6" s="5">
        <f>SUM(D6:J6)-MIN(D6:J6)-70</f>
        <v>440</v>
      </c>
    </row>
    <row r="7" spans="1:11" x14ac:dyDescent="0.3">
      <c r="A7" s="1">
        <v>3</v>
      </c>
      <c r="B7" s="1" t="s">
        <v>26</v>
      </c>
      <c r="C7" s="1" t="s">
        <v>24</v>
      </c>
      <c r="D7" s="7">
        <v>70</v>
      </c>
      <c r="E7" s="1">
        <v>80</v>
      </c>
      <c r="F7" s="1">
        <v>80</v>
      </c>
      <c r="G7" s="1">
        <v>60</v>
      </c>
      <c r="H7" s="1">
        <v>80</v>
      </c>
      <c r="I7" s="1">
        <v>100</v>
      </c>
      <c r="J7" s="1">
        <v>90</v>
      </c>
      <c r="K7" s="5">
        <f>SUM(D7:J7)-MIN(D7:J7)-70</f>
        <v>430</v>
      </c>
    </row>
    <row r="8" spans="1:11" x14ac:dyDescent="0.3">
      <c r="A8" s="1">
        <v>4</v>
      </c>
      <c r="B8" s="1" t="s">
        <v>23</v>
      </c>
      <c r="C8" s="1" t="s">
        <v>24</v>
      </c>
      <c r="D8" s="1">
        <v>90</v>
      </c>
      <c r="E8" s="1">
        <v>60</v>
      </c>
      <c r="F8" s="1">
        <v>90</v>
      </c>
      <c r="G8" s="1">
        <v>70</v>
      </c>
      <c r="H8" s="7">
        <v>65</v>
      </c>
      <c r="I8" s="1">
        <v>70</v>
      </c>
      <c r="J8" s="1">
        <v>65</v>
      </c>
      <c r="K8" s="5">
        <f>SUM(D8:J8)-MIN(D8:J8)-65</f>
        <v>385</v>
      </c>
    </row>
    <row r="9" spans="1:11" x14ac:dyDescent="0.3">
      <c r="A9" s="1">
        <v>5</v>
      </c>
      <c r="B9" s="1" t="s">
        <v>29</v>
      </c>
      <c r="C9" s="1" t="s">
        <v>24</v>
      </c>
      <c r="D9" s="1">
        <v>55</v>
      </c>
      <c r="E9" s="7">
        <v>65</v>
      </c>
      <c r="F9" s="1">
        <v>60</v>
      </c>
      <c r="G9" s="1">
        <v>80</v>
      </c>
      <c r="H9" s="1">
        <v>70</v>
      </c>
      <c r="I9" s="1">
        <v>80</v>
      </c>
      <c r="J9" s="1">
        <v>80</v>
      </c>
      <c r="K9" s="5">
        <f>SUM(D9:J9)-MIN(D9:J9)-65</f>
        <v>370</v>
      </c>
    </row>
    <row r="10" spans="1:11" x14ac:dyDescent="0.3">
      <c r="A10" s="1">
        <v>6</v>
      </c>
      <c r="B10" s="1" t="s">
        <v>28</v>
      </c>
      <c r="C10" s="1" t="s">
        <v>24</v>
      </c>
      <c r="D10" s="1">
        <v>60</v>
      </c>
      <c r="E10" s="1">
        <v>70</v>
      </c>
      <c r="F10" s="1">
        <v>65</v>
      </c>
      <c r="G10" s="7">
        <v>65</v>
      </c>
      <c r="H10" s="1">
        <v>60</v>
      </c>
      <c r="I10" s="1">
        <v>65</v>
      </c>
      <c r="J10" s="1">
        <v>70</v>
      </c>
      <c r="K10" s="5">
        <f>SUM(D10:J10)-MIN(D10:J10)-65</f>
        <v>330</v>
      </c>
    </row>
    <row r="11" spans="1:11" x14ac:dyDescent="0.3">
      <c r="A11" s="1">
        <v>7</v>
      </c>
      <c r="B11" s="1" t="s">
        <v>27</v>
      </c>
      <c r="C11" s="1" t="s">
        <v>24</v>
      </c>
      <c r="D11" s="1">
        <v>65</v>
      </c>
      <c r="E11" s="7">
        <v>50</v>
      </c>
      <c r="F11" s="1">
        <v>55</v>
      </c>
      <c r="G11" s="1">
        <v>55</v>
      </c>
      <c r="H11" s="1">
        <v>55</v>
      </c>
      <c r="I11" s="1">
        <v>0</v>
      </c>
      <c r="J11" s="1">
        <v>55</v>
      </c>
      <c r="K11" s="5">
        <f>SUM(D11:J11)-MIN(D11:J11)-50</f>
        <v>285</v>
      </c>
    </row>
    <row r="12" spans="1:11" x14ac:dyDescent="0.3">
      <c r="A12" s="1">
        <v>8</v>
      </c>
      <c r="B12" s="1" t="s">
        <v>153</v>
      </c>
      <c r="C12" s="1" t="s">
        <v>36</v>
      </c>
      <c r="D12" s="1">
        <v>0</v>
      </c>
      <c r="E12" s="1">
        <v>55</v>
      </c>
      <c r="F12" s="1">
        <v>0</v>
      </c>
      <c r="G12" s="1">
        <v>0</v>
      </c>
      <c r="H12" s="1">
        <v>50</v>
      </c>
      <c r="I12" s="1">
        <v>55</v>
      </c>
      <c r="J12" s="1">
        <v>0</v>
      </c>
      <c r="K12" s="1">
        <f>SUM(D12:J12)-MIN(D12:J12)</f>
        <v>160</v>
      </c>
    </row>
    <row r="13" spans="1:11" x14ac:dyDescent="0.3">
      <c r="A13" s="1">
        <v>9</v>
      </c>
      <c r="B13" s="1" t="s">
        <v>285</v>
      </c>
      <c r="C13" s="1" t="s">
        <v>24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60</v>
      </c>
      <c r="J13" s="1">
        <v>50</v>
      </c>
      <c r="K13" s="1">
        <f>SUM(D13:J13)-MIN(D13:J13)</f>
        <v>110</v>
      </c>
    </row>
    <row r="14" spans="1:11" x14ac:dyDescent="0.3">
      <c r="A14" s="1">
        <v>10</v>
      </c>
      <c r="B14" s="1" t="s">
        <v>262</v>
      </c>
      <c r="C14" s="1" t="s">
        <v>260</v>
      </c>
      <c r="D14" s="1">
        <v>0</v>
      </c>
      <c r="E14" s="1">
        <v>0</v>
      </c>
      <c r="F14" s="1">
        <v>50</v>
      </c>
      <c r="G14" s="1">
        <v>50</v>
      </c>
      <c r="H14" s="1">
        <v>0</v>
      </c>
      <c r="I14" s="1">
        <v>0</v>
      </c>
      <c r="J14" s="1">
        <v>0</v>
      </c>
      <c r="K14" s="1">
        <f>SUM(D14:J14)-MIN(D14:J14)</f>
        <v>100</v>
      </c>
    </row>
  </sheetData>
  <sortState xmlns:xlrd2="http://schemas.microsoft.com/office/spreadsheetml/2017/richdata2" ref="B5:K14">
    <sortCondition descending="1" ref="K5:K14"/>
  </sortState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43E0-A32F-45D9-B25D-36DC30E852B2}">
  <dimension ref="A1:K27"/>
  <sheetViews>
    <sheetView workbookViewId="0">
      <selection activeCell="K5" sqref="K5"/>
    </sheetView>
  </sheetViews>
  <sheetFormatPr defaultRowHeight="14.4" x14ac:dyDescent="0.3"/>
  <cols>
    <col min="1" max="1" width="7.109375" customWidth="1"/>
    <col min="2" max="2" width="24" customWidth="1"/>
    <col min="3" max="3" width="18.44140625" customWidth="1"/>
    <col min="4" max="4" width="18.88671875" customWidth="1"/>
    <col min="5" max="5" width="21.5546875" customWidth="1"/>
    <col min="6" max="6" width="17.88671875" customWidth="1"/>
    <col min="7" max="7" width="16" customWidth="1"/>
    <col min="8" max="8" width="15.5546875" bestFit="1" customWidth="1"/>
    <col min="9" max="9" width="16.33203125" style="1" customWidth="1"/>
    <col min="10" max="10" width="19.33203125" style="1" customWidth="1"/>
  </cols>
  <sheetData>
    <row r="1" spans="1:11" x14ac:dyDescent="0.3">
      <c r="A1" s="1"/>
      <c r="B1" s="1" t="s">
        <v>6</v>
      </c>
      <c r="C1" s="1"/>
      <c r="D1" s="2">
        <v>45312</v>
      </c>
      <c r="E1" s="2">
        <v>45318</v>
      </c>
      <c r="F1" s="2">
        <v>45325</v>
      </c>
      <c r="G1" s="2">
        <v>45326</v>
      </c>
      <c r="H1" s="2">
        <v>45340</v>
      </c>
      <c r="I1" s="2">
        <v>45368</v>
      </c>
      <c r="J1" s="2">
        <v>45383</v>
      </c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ht="33.75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257</v>
      </c>
      <c r="G3" s="4" t="s">
        <v>258</v>
      </c>
      <c r="H3" s="4" t="s">
        <v>267</v>
      </c>
      <c r="I3" s="4" t="s">
        <v>279</v>
      </c>
      <c r="J3" s="4" t="s">
        <v>268</v>
      </c>
      <c r="K3" s="1" t="s">
        <v>4</v>
      </c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x14ac:dyDescent="0.3">
      <c r="A5" s="1">
        <v>1</v>
      </c>
      <c r="B5" s="1" t="s">
        <v>30</v>
      </c>
      <c r="C5" s="1" t="s">
        <v>24</v>
      </c>
      <c r="D5" s="1">
        <v>100</v>
      </c>
      <c r="E5" s="1">
        <v>90</v>
      </c>
      <c r="F5" s="1">
        <v>100</v>
      </c>
      <c r="G5" s="1">
        <v>100</v>
      </c>
      <c r="H5" s="7">
        <v>90</v>
      </c>
      <c r="I5" s="1">
        <v>80</v>
      </c>
      <c r="J5" s="1">
        <v>90</v>
      </c>
      <c r="K5" s="5">
        <f>SUM(D5:J5)-MIN(D5:J5)-90</f>
        <v>480</v>
      </c>
    </row>
    <row r="6" spans="1:11" x14ac:dyDescent="0.3">
      <c r="A6" s="1">
        <v>2</v>
      </c>
      <c r="B6" s="1" t="s">
        <v>31</v>
      </c>
      <c r="C6" s="1" t="s">
        <v>32</v>
      </c>
      <c r="D6" s="1">
        <v>90</v>
      </c>
      <c r="E6" s="1">
        <v>100</v>
      </c>
      <c r="F6" s="1">
        <v>90</v>
      </c>
      <c r="G6" s="7">
        <v>90</v>
      </c>
      <c r="H6" s="1">
        <v>100</v>
      </c>
      <c r="I6" s="1">
        <v>65</v>
      </c>
      <c r="J6" s="1">
        <v>100</v>
      </c>
      <c r="K6" s="5">
        <f>SUM(D6:J6)-MIN(D6:J6)-90</f>
        <v>480</v>
      </c>
    </row>
    <row r="7" spans="1:11" x14ac:dyDescent="0.3">
      <c r="A7" s="1">
        <v>3</v>
      </c>
      <c r="B7" s="1" t="s">
        <v>39</v>
      </c>
      <c r="C7" s="1" t="s">
        <v>24</v>
      </c>
      <c r="D7" s="7">
        <v>55</v>
      </c>
      <c r="E7" s="1">
        <v>80</v>
      </c>
      <c r="F7" s="1">
        <v>65</v>
      </c>
      <c r="G7" s="1">
        <v>80</v>
      </c>
      <c r="H7" s="1">
        <v>65</v>
      </c>
      <c r="I7" s="1">
        <v>100</v>
      </c>
      <c r="J7" s="1">
        <v>60</v>
      </c>
      <c r="K7" s="5">
        <f>SUM(D7:J7)-MIN(D7:J7)-55</f>
        <v>395</v>
      </c>
    </row>
    <row r="8" spans="1:11" x14ac:dyDescent="0.3">
      <c r="A8" s="1">
        <v>4</v>
      </c>
      <c r="B8" s="1" t="s">
        <v>35</v>
      </c>
      <c r="C8" s="1" t="s">
        <v>36</v>
      </c>
      <c r="D8" s="1">
        <v>70</v>
      </c>
      <c r="E8" s="7">
        <v>65</v>
      </c>
      <c r="F8" s="1">
        <v>80</v>
      </c>
      <c r="G8" s="1">
        <v>70</v>
      </c>
      <c r="H8" s="1">
        <v>0</v>
      </c>
      <c r="I8" s="1">
        <v>70</v>
      </c>
      <c r="J8" s="1">
        <v>70</v>
      </c>
      <c r="K8" s="5">
        <f>SUM(D8:J8)-MIN(D8:J8)-65</f>
        <v>360</v>
      </c>
    </row>
    <row r="9" spans="1:11" x14ac:dyDescent="0.3">
      <c r="A9" s="1">
        <v>5</v>
      </c>
      <c r="B9" s="1" t="s">
        <v>37</v>
      </c>
      <c r="C9" s="1" t="s">
        <v>24</v>
      </c>
      <c r="D9" s="1">
        <v>65</v>
      </c>
      <c r="E9" s="1">
        <v>60</v>
      </c>
      <c r="F9" s="1">
        <v>60</v>
      </c>
      <c r="G9" s="7">
        <v>60</v>
      </c>
      <c r="H9" s="1">
        <v>80</v>
      </c>
      <c r="I9" s="1">
        <v>0</v>
      </c>
      <c r="J9" s="1">
        <v>80</v>
      </c>
      <c r="K9" s="5">
        <f>SUM(D9:J9)-MIN(D9:J9)-60</f>
        <v>345</v>
      </c>
    </row>
    <row r="10" spans="1:11" x14ac:dyDescent="0.3">
      <c r="A10" s="1">
        <v>6</v>
      </c>
      <c r="B10" s="1" t="s">
        <v>38</v>
      </c>
      <c r="C10" s="1" t="s">
        <v>34</v>
      </c>
      <c r="D10" s="1">
        <v>60</v>
      </c>
      <c r="E10" s="1">
        <v>55</v>
      </c>
      <c r="F10" s="1">
        <v>55</v>
      </c>
      <c r="G10" s="1">
        <v>0</v>
      </c>
      <c r="H10" s="1">
        <v>70</v>
      </c>
      <c r="I10" s="7">
        <v>45</v>
      </c>
      <c r="J10" s="1">
        <v>55</v>
      </c>
      <c r="K10" s="5">
        <f>SUM(D10:J10)-MIN(D10:J10)-45</f>
        <v>295</v>
      </c>
    </row>
    <row r="11" spans="1:11" x14ac:dyDescent="0.3">
      <c r="A11" s="1">
        <v>7</v>
      </c>
      <c r="B11" s="1" t="s">
        <v>50</v>
      </c>
      <c r="C11" s="1" t="s">
        <v>51</v>
      </c>
      <c r="D11" s="1">
        <v>15</v>
      </c>
      <c r="E11" s="1">
        <v>70</v>
      </c>
      <c r="F11" s="1">
        <v>0</v>
      </c>
      <c r="G11" s="1">
        <v>0</v>
      </c>
      <c r="H11" s="1">
        <v>60</v>
      </c>
      <c r="I11" s="1">
        <v>90</v>
      </c>
      <c r="J11" s="1">
        <v>0</v>
      </c>
      <c r="K11" s="5">
        <f t="shared" ref="K11:K16" si="0">SUM(D11:J11)-MIN(D11:J11)</f>
        <v>235</v>
      </c>
    </row>
    <row r="12" spans="1:11" x14ac:dyDescent="0.3">
      <c r="A12" s="1">
        <v>8</v>
      </c>
      <c r="B12" s="1" t="s">
        <v>48</v>
      </c>
      <c r="C12" s="1" t="s">
        <v>24</v>
      </c>
      <c r="D12" s="1">
        <v>25</v>
      </c>
      <c r="E12" s="1">
        <v>40</v>
      </c>
      <c r="F12" s="1">
        <v>0</v>
      </c>
      <c r="G12" s="1">
        <v>0</v>
      </c>
      <c r="H12" s="1">
        <v>55</v>
      </c>
      <c r="I12" s="1">
        <v>40</v>
      </c>
      <c r="J12" s="1">
        <v>50</v>
      </c>
      <c r="K12" s="5">
        <f t="shared" si="0"/>
        <v>210</v>
      </c>
    </row>
    <row r="13" spans="1:11" x14ac:dyDescent="0.3">
      <c r="A13" s="1">
        <v>9</v>
      </c>
      <c r="B13" s="1" t="s">
        <v>42</v>
      </c>
      <c r="C13" s="1" t="s">
        <v>24</v>
      </c>
      <c r="D13" s="1">
        <v>45</v>
      </c>
      <c r="E13" s="1">
        <v>35</v>
      </c>
      <c r="F13" s="1">
        <v>0</v>
      </c>
      <c r="G13" s="1">
        <v>0</v>
      </c>
      <c r="H13" s="1">
        <v>50</v>
      </c>
      <c r="I13" s="1">
        <v>0</v>
      </c>
      <c r="J13" s="1">
        <v>65</v>
      </c>
      <c r="K13" s="1">
        <f t="shared" si="0"/>
        <v>195</v>
      </c>
    </row>
    <row r="14" spans="1:11" x14ac:dyDescent="0.3">
      <c r="A14" s="1">
        <v>10</v>
      </c>
      <c r="B14" s="1" t="s">
        <v>44</v>
      </c>
      <c r="C14" s="1" t="s">
        <v>45</v>
      </c>
      <c r="D14" s="1">
        <v>35</v>
      </c>
      <c r="E14" s="1">
        <v>50</v>
      </c>
      <c r="F14" s="1">
        <v>0</v>
      </c>
      <c r="G14" s="1">
        <v>0</v>
      </c>
      <c r="H14" s="1">
        <v>40</v>
      </c>
      <c r="I14" s="1">
        <v>55</v>
      </c>
      <c r="J14" s="1">
        <v>0</v>
      </c>
      <c r="K14" s="5">
        <f t="shared" si="0"/>
        <v>180</v>
      </c>
    </row>
    <row r="15" spans="1:11" x14ac:dyDescent="0.3">
      <c r="A15" s="1">
        <v>11</v>
      </c>
      <c r="B15" s="1" t="s">
        <v>263</v>
      </c>
      <c r="C15" s="1" t="s">
        <v>264</v>
      </c>
      <c r="D15" s="1">
        <v>0</v>
      </c>
      <c r="E15" s="1">
        <v>0</v>
      </c>
      <c r="F15" s="1">
        <v>70</v>
      </c>
      <c r="G15" s="1">
        <v>65</v>
      </c>
      <c r="H15" s="1">
        <v>45</v>
      </c>
      <c r="I15" s="1">
        <v>0</v>
      </c>
      <c r="J15" s="1">
        <v>0</v>
      </c>
      <c r="K15" s="1">
        <f t="shared" si="0"/>
        <v>180</v>
      </c>
    </row>
    <row r="16" spans="1:11" x14ac:dyDescent="0.3">
      <c r="A16" s="1">
        <v>12</v>
      </c>
      <c r="B16" s="1" t="s">
        <v>33</v>
      </c>
      <c r="C16" s="1" t="s">
        <v>34</v>
      </c>
      <c r="D16" s="1">
        <v>80</v>
      </c>
      <c r="E16" s="1">
        <v>0</v>
      </c>
      <c r="F16" s="1">
        <v>0</v>
      </c>
      <c r="G16" s="1">
        <v>0</v>
      </c>
      <c r="H16" s="1">
        <v>35</v>
      </c>
      <c r="I16" s="1">
        <v>60</v>
      </c>
      <c r="J16" s="1">
        <v>0</v>
      </c>
      <c r="K16" s="1">
        <f t="shared" si="0"/>
        <v>175</v>
      </c>
    </row>
    <row r="17" spans="1:11" x14ac:dyDescent="0.3">
      <c r="A17" s="1">
        <v>13</v>
      </c>
      <c r="B17" s="1" t="s">
        <v>52</v>
      </c>
      <c r="C17" s="1" t="s">
        <v>53</v>
      </c>
      <c r="D17" s="7">
        <v>10</v>
      </c>
      <c r="E17" s="1">
        <v>20</v>
      </c>
      <c r="F17" s="1">
        <v>45</v>
      </c>
      <c r="G17" s="1">
        <v>50</v>
      </c>
      <c r="H17" s="1">
        <v>0</v>
      </c>
      <c r="I17" s="1">
        <v>20</v>
      </c>
      <c r="J17" s="1">
        <v>35</v>
      </c>
      <c r="K17" s="5">
        <f>SUM(D17:J17)-MIN(D17:J17)-10</f>
        <v>170</v>
      </c>
    </row>
    <row r="18" spans="1:11" x14ac:dyDescent="0.3">
      <c r="A18" s="1">
        <v>14</v>
      </c>
      <c r="B18" s="1" t="s">
        <v>55</v>
      </c>
      <c r="C18" s="1" t="s">
        <v>24</v>
      </c>
      <c r="D18" s="7">
        <v>10</v>
      </c>
      <c r="E18" s="1">
        <v>15</v>
      </c>
      <c r="F18" s="1">
        <v>40</v>
      </c>
      <c r="G18" s="1">
        <v>45</v>
      </c>
      <c r="H18" s="1">
        <v>10</v>
      </c>
      <c r="I18" s="1">
        <v>35</v>
      </c>
      <c r="J18" s="1">
        <v>30</v>
      </c>
      <c r="K18" s="5">
        <f>SUM(D18:J18)-MIN(D18:J18)-10</f>
        <v>165</v>
      </c>
    </row>
    <row r="19" spans="1:11" x14ac:dyDescent="0.3">
      <c r="A19" s="1">
        <v>15</v>
      </c>
      <c r="B19" s="1" t="s">
        <v>49</v>
      </c>
      <c r="C19" s="1" t="s">
        <v>45</v>
      </c>
      <c r="D19" s="1">
        <v>20</v>
      </c>
      <c r="E19" s="1">
        <v>45</v>
      </c>
      <c r="F19" s="1">
        <v>0</v>
      </c>
      <c r="G19" s="1">
        <v>0</v>
      </c>
      <c r="H19" s="1">
        <v>25</v>
      </c>
      <c r="I19" s="1">
        <v>50</v>
      </c>
      <c r="J19" s="1">
        <v>0</v>
      </c>
      <c r="K19" s="5">
        <f t="shared" ref="K19:K27" si="1">SUM(D19:J19)-MIN(D19:J19)</f>
        <v>140</v>
      </c>
    </row>
    <row r="20" spans="1:11" x14ac:dyDescent="0.3">
      <c r="A20" s="1">
        <v>16</v>
      </c>
      <c r="B20" s="1" t="s">
        <v>46</v>
      </c>
      <c r="C20" s="1" t="s">
        <v>47</v>
      </c>
      <c r="D20" s="1">
        <v>30</v>
      </c>
      <c r="E20" s="1">
        <v>0</v>
      </c>
      <c r="F20" s="1">
        <v>50</v>
      </c>
      <c r="G20" s="1">
        <v>55</v>
      </c>
      <c r="H20" s="1">
        <v>0</v>
      </c>
      <c r="I20" s="1">
        <v>0</v>
      </c>
      <c r="J20" s="1">
        <v>0</v>
      </c>
      <c r="K20" s="1">
        <f t="shared" si="1"/>
        <v>135</v>
      </c>
    </row>
    <row r="21" spans="1:11" x14ac:dyDescent="0.3">
      <c r="A21" s="1">
        <v>17</v>
      </c>
      <c r="B21" s="1" t="s">
        <v>54</v>
      </c>
      <c r="C21" s="1" t="s">
        <v>24</v>
      </c>
      <c r="D21" s="1">
        <v>10</v>
      </c>
      <c r="E21" s="1">
        <v>30</v>
      </c>
      <c r="F21" s="1">
        <v>0</v>
      </c>
      <c r="G21" s="1">
        <v>0</v>
      </c>
      <c r="H21" s="1">
        <v>15</v>
      </c>
      <c r="I21" s="1">
        <v>30</v>
      </c>
      <c r="J21" s="1">
        <v>40</v>
      </c>
      <c r="K21" s="5">
        <f t="shared" si="1"/>
        <v>125</v>
      </c>
    </row>
    <row r="22" spans="1:11" x14ac:dyDescent="0.3">
      <c r="A22" s="1">
        <v>18</v>
      </c>
      <c r="B22" s="1" t="s">
        <v>40</v>
      </c>
      <c r="C22" s="1" t="s">
        <v>41</v>
      </c>
      <c r="D22" s="1">
        <v>50</v>
      </c>
      <c r="E22" s="1">
        <v>0</v>
      </c>
      <c r="F22" s="1">
        <v>0</v>
      </c>
      <c r="G22" s="1">
        <v>0</v>
      </c>
      <c r="H22" s="1">
        <v>20</v>
      </c>
      <c r="I22" s="1">
        <v>0</v>
      </c>
      <c r="J22" s="1">
        <v>45</v>
      </c>
      <c r="K22" s="1">
        <f t="shared" si="1"/>
        <v>115</v>
      </c>
    </row>
    <row r="23" spans="1:11" x14ac:dyDescent="0.3">
      <c r="A23" s="1">
        <v>19</v>
      </c>
      <c r="B23" s="1" t="s">
        <v>43</v>
      </c>
      <c r="C23" s="1" t="s">
        <v>34</v>
      </c>
      <c r="D23" s="1">
        <v>40</v>
      </c>
      <c r="E23" s="1">
        <v>0</v>
      </c>
      <c r="F23" s="1">
        <v>0</v>
      </c>
      <c r="G23" s="1">
        <v>0</v>
      </c>
      <c r="H23" s="1">
        <v>30</v>
      </c>
      <c r="I23" s="1">
        <v>0</v>
      </c>
      <c r="J23" s="1">
        <v>0</v>
      </c>
      <c r="K23" s="1">
        <f t="shared" si="1"/>
        <v>70</v>
      </c>
    </row>
    <row r="24" spans="1:11" x14ac:dyDescent="0.3">
      <c r="A24" s="1">
        <v>20</v>
      </c>
      <c r="B24" s="1" t="s">
        <v>265</v>
      </c>
      <c r="C24" s="1" t="s">
        <v>266</v>
      </c>
      <c r="D24" s="1">
        <v>0</v>
      </c>
      <c r="E24" s="1">
        <v>0</v>
      </c>
      <c r="F24" s="1">
        <v>35</v>
      </c>
      <c r="G24" s="1">
        <v>0</v>
      </c>
      <c r="H24" s="1">
        <v>10</v>
      </c>
      <c r="I24" s="1">
        <v>15</v>
      </c>
      <c r="J24" s="1">
        <v>0</v>
      </c>
      <c r="K24" s="1">
        <f t="shared" si="1"/>
        <v>60</v>
      </c>
    </row>
    <row r="25" spans="1:11" x14ac:dyDescent="0.3">
      <c r="A25" s="1">
        <v>21</v>
      </c>
      <c r="B25" s="1" t="s">
        <v>56</v>
      </c>
      <c r="C25" s="1" t="s">
        <v>57</v>
      </c>
      <c r="D25" s="1">
        <v>10</v>
      </c>
      <c r="E25" s="1">
        <v>25</v>
      </c>
      <c r="F25" s="1">
        <v>0</v>
      </c>
      <c r="G25" s="1">
        <v>0</v>
      </c>
      <c r="H25" s="1">
        <v>10</v>
      </c>
      <c r="I25" s="1">
        <v>10</v>
      </c>
      <c r="J25" s="1">
        <v>0</v>
      </c>
      <c r="K25" s="5">
        <f t="shared" si="1"/>
        <v>55</v>
      </c>
    </row>
    <row r="26" spans="1:11" x14ac:dyDescent="0.3">
      <c r="A26" s="1">
        <v>22</v>
      </c>
      <c r="B26" s="1" t="s">
        <v>156</v>
      </c>
      <c r="C26" s="1" t="s">
        <v>53</v>
      </c>
      <c r="D26" s="1">
        <v>0</v>
      </c>
      <c r="E26" s="1">
        <v>10</v>
      </c>
      <c r="F26" s="1">
        <v>30</v>
      </c>
      <c r="G26" s="1">
        <v>0</v>
      </c>
      <c r="H26" s="1">
        <v>0</v>
      </c>
      <c r="I26" s="1">
        <v>0</v>
      </c>
      <c r="J26" s="1">
        <v>0</v>
      </c>
      <c r="K26" s="1">
        <f t="shared" si="1"/>
        <v>40</v>
      </c>
    </row>
    <row r="27" spans="1:11" x14ac:dyDescent="0.3">
      <c r="A27" s="1">
        <v>23</v>
      </c>
      <c r="B27" s="1" t="s">
        <v>155</v>
      </c>
      <c r="C27" s="1" t="s">
        <v>100</v>
      </c>
      <c r="D27" s="1">
        <v>0</v>
      </c>
      <c r="E27" s="1">
        <v>10</v>
      </c>
      <c r="F27" s="1">
        <v>0</v>
      </c>
      <c r="G27" s="1">
        <v>0</v>
      </c>
      <c r="H27" s="1">
        <v>0</v>
      </c>
      <c r="I27" s="1">
        <v>25</v>
      </c>
      <c r="J27" s="1">
        <v>0</v>
      </c>
      <c r="K27" s="1">
        <f t="shared" si="1"/>
        <v>35</v>
      </c>
    </row>
  </sheetData>
  <sortState xmlns:xlrd2="http://schemas.microsoft.com/office/spreadsheetml/2017/richdata2" ref="B5:K27">
    <sortCondition descending="1" ref="K5:K27"/>
  </sortState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00E7-0799-4A29-8CD1-43E459E8D96E}">
  <dimension ref="A1:J16"/>
  <sheetViews>
    <sheetView workbookViewId="0">
      <selection activeCell="A3" sqref="A3"/>
    </sheetView>
  </sheetViews>
  <sheetFormatPr defaultRowHeight="14.4" x14ac:dyDescent="0.3"/>
  <cols>
    <col min="1" max="1" width="6.33203125" customWidth="1"/>
    <col min="2" max="2" width="19" customWidth="1"/>
    <col min="3" max="3" width="20.44140625" customWidth="1"/>
    <col min="4" max="4" width="19.44140625" customWidth="1"/>
    <col min="5" max="5" width="20.44140625" customWidth="1"/>
    <col min="6" max="6" width="15.109375" bestFit="1" customWidth="1"/>
    <col min="7" max="7" width="15.5546875" customWidth="1"/>
    <col min="8" max="8" width="15.109375" style="1" customWidth="1"/>
    <col min="9" max="9" width="18.44140625" style="1" customWidth="1"/>
  </cols>
  <sheetData>
    <row r="1" spans="1:10" x14ac:dyDescent="0.3">
      <c r="A1" s="1"/>
      <c r="B1" s="1" t="s">
        <v>8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60</v>
      </c>
      <c r="C5" s="1" t="s">
        <v>51</v>
      </c>
      <c r="D5" s="1">
        <v>90</v>
      </c>
      <c r="E5" s="7">
        <v>70</v>
      </c>
      <c r="F5" s="1">
        <v>100</v>
      </c>
      <c r="G5" s="1">
        <v>100</v>
      </c>
      <c r="H5" s="1">
        <v>100</v>
      </c>
      <c r="I5" s="1">
        <v>0</v>
      </c>
      <c r="J5" s="5">
        <f>SUM(D5:I5)-MIN(D5:I5)-70</f>
        <v>390</v>
      </c>
    </row>
    <row r="6" spans="1:10" x14ac:dyDescent="0.3">
      <c r="A6" s="1">
        <v>2</v>
      </c>
      <c r="B6" s="1" t="s">
        <v>61</v>
      </c>
      <c r="C6" s="1" t="s">
        <v>20</v>
      </c>
      <c r="D6" s="1">
        <v>80</v>
      </c>
      <c r="E6" s="1">
        <v>80</v>
      </c>
      <c r="F6" s="7">
        <v>65</v>
      </c>
      <c r="G6" s="1">
        <v>60</v>
      </c>
      <c r="H6" s="1">
        <v>90</v>
      </c>
      <c r="I6" s="1">
        <v>100</v>
      </c>
      <c r="J6" s="5">
        <f>SUM(D6:I6)-MIN(D6:I6)-65</f>
        <v>350</v>
      </c>
    </row>
    <row r="7" spans="1:10" x14ac:dyDescent="0.3">
      <c r="A7" s="1">
        <v>3</v>
      </c>
      <c r="B7" s="1" t="s">
        <v>63</v>
      </c>
      <c r="C7" s="1" t="s">
        <v>24</v>
      </c>
      <c r="D7" s="7">
        <v>65</v>
      </c>
      <c r="E7" s="1">
        <v>65</v>
      </c>
      <c r="F7" s="1">
        <v>0</v>
      </c>
      <c r="G7" s="1">
        <v>65</v>
      </c>
      <c r="H7" s="1">
        <v>80</v>
      </c>
      <c r="I7" s="1">
        <v>90</v>
      </c>
      <c r="J7" s="5">
        <f>SUM(D7:I7)-MIN(D7:I7)-65</f>
        <v>300</v>
      </c>
    </row>
    <row r="8" spans="1:10" x14ac:dyDescent="0.3">
      <c r="A8" s="1">
        <v>4</v>
      </c>
      <c r="B8" s="1" t="s">
        <v>62</v>
      </c>
      <c r="C8" s="1" t="s">
        <v>51</v>
      </c>
      <c r="D8" s="1">
        <v>70</v>
      </c>
      <c r="E8" s="7">
        <v>60</v>
      </c>
      <c r="F8" s="1">
        <v>70</v>
      </c>
      <c r="G8" s="1">
        <v>70</v>
      </c>
      <c r="H8" s="1">
        <v>60</v>
      </c>
      <c r="I8" s="1">
        <v>0</v>
      </c>
      <c r="J8" s="5">
        <f>SUM(D8:I8)-MIN(D8:I8)-60</f>
        <v>270</v>
      </c>
    </row>
    <row r="9" spans="1:10" x14ac:dyDescent="0.3">
      <c r="A9" s="1">
        <v>5</v>
      </c>
      <c r="B9" s="1" t="s">
        <v>157</v>
      </c>
      <c r="C9" s="1" t="s">
        <v>34</v>
      </c>
      <c r="D9" s="1">
        <v>0</v>
      </c>
      <c r="E9" s="1">
        <v>100</v>
      </c>
      <c r="F9" s="1">
        <v>90</v>
      </c>
      <c r="G9" s="1">
        <v>90</v>
      </c>
      <c r="H9" s="1">
        <v>0</v>
      </c>
      <c r="I9" s="1">
        <v>0</v>
      </c>
      <c r="J9" s="1">
        <f t="shared" ref="J9:J16" si="0">SUM(D9:I9)-MIN(D9:I9)</f>
        <v>280</v>
      </c>
    </row>
    <row r="10" spans="1:10" x14ac:dyDescent="0.3">
      <c r="A10" s="1">
        <v>6</v>
      </c>
      <c r="B10" s="1" t="s">
        <v>58</v>
      </c>
      <c r="C10" s="1" t="s">
        <v>59</v>
      </c>
      <c r="D10" s="1">
        <v>100</v>
      </c>
      <c r="E10" s="1">
        <v>90</v>
      </c>
      <c r="F10" s="1">
        <v>80</v>
      </c>
      <c r="G10" s="1">
        <v>0</v>
      </c>
      <c r="H10" s="1">
        <v>0</v>
      </c>
      <c r="I10" s="1">
        <v>0</v>
      </c>
      <c r="J10" s="1">
        <f t="shared" si="0"/>
        <v>270</v>
      </c>
    </row>
    <row r="11" spans="1:10" x14ac:dyDescent="0.3">
      <c r="A11" s="1">
        <v>7</v>
      </c>
      <c r="B11" s="1" t="s">
        <v>67</v>
      </c>
      <c r="C11" s="1" t="s">
        <v>57</v>
      </c>
      <c r="D11" s="1">
        <v>45</v>
      </c>
      <c r="E11" s="1">
        <v>55</v>
      </c>
      <c r="F11" s="1">
        <v>0</v>
      </c>
      <c r="G11" s="1">
        <v>0</v>
      </c>
      <c r="H11" s="1">
        <v>65</v>
      </c>
      <c r="I11" s="1">
        <v>80</v>
      </c>
      <c r="J11" s="1">
        <f t="shared" si="0"/>
        <v>245</v>
      </c>
    </row>
    <row r="12" spans="1:10" x14ac:dyDescent="0.3">
      <c r="A12" s="1">
        <v>8</v>
      </c>
      <c r="B12" s="1" t="s">
        <v>66</v>
      </c>
      <c r="C12" s="1" t="s">
        <v>57</v>
      </c>
      <c r="D12" s="1">
        <v>50</v>
      </c>
      <c r="E12" s="1">
        <v>0</v>
      </c>
      <c r="F12" s="1">
        <v>0</v>
      </c>
      <c r="G12" s="1">
        <v>0</v>
      </c>
      <c r="H12" s="1">
        <v>70</v>
      </c>
      <c r="I12" s="1">
        <v>65</v>
      </c>
      <c r="J12" s="1">
        <f t="shared" si="0"/>
        <v>185</v>
      </c>
    </row>
    <row r="13" spans="1:10" x14ac:dyDescent="0.3">
      <c r="A13" s="1">
        <v>9</v>
      </c>
      <c r="B13" s="1" t="s">
        <v>64</v>
      </c>
      <c r="C13" s="1" t="s">
        <v>57</v>
      </c>
      <c r="D13" s="1">
        <v>60</v>
      </c>
      <c r="E13" s="1">
        <v>0</v>
      </c>
      <c r="F13" s="1">
        <v>60</v>
      </c>
      <c r="G13" s="1">
        <v>0</v>
      </c>
      <c r="H13" s="1">
        <v>55</v>
      </c>
      <c r="I13" s="1">
        <v>0</v>
      </c>
      <c r="J13" s="1">
        <f t="shared" si="0"/>
        <v>175</v>
      </c>
    </row>
    <row r="14" spans="1:10" x14ac:dyDescent="0.3">
      <c r="A14" s="1">
        <v>10</v>
      </c>
      <c r="B14" s="1" t="s">
        <v>65</v>
      </c>
      <c r="C14" s="1" t="s">
        <v>24</v>
      </c>
      <c r="D14" s="1">
        <v>55</v>
      </c>
      <c r="E14" s="1">
        <v>50</v>
      </c>
      <c r="F14" s="1">
        <v>0</v>
      </c>
      <c r="G14" s="1">
        <v>0</v>
      </c>
      <c r="H14" s="1">
        <v>0</v>
      </c>
      <c r="I14" s="1">
        <v>70</v>
      </c>
      <c r="J14" s="1">
        <f t="shared" si="0"/>
        <v>175</v>
      </c>
    </row>
    <row r="15" spans="1:10" x14ac:dyDescent="0.3">
      <c r="A15" s="1">
        <v>11</v>
      </c>
      <c r="B15" s="1" t="s">
        <v>270</v>
      </c>
      <c r="C15" s="1" t="s">
        <v>271</v>
      </c>
      <c r="D15" s="1">
        <v>0</v>
      </c>
      <c r="E15" s="1">
        <v>0</v>
      </c>
      <c r="F15" s="1">
        <v>0</v>
      </c>
      <c r="G15" s="1">
        <v>80</v>
      </c>
      <c r="H15" s="1">
        <v>0</v>
      </c>
      <c r="I15" s="1">
        <v>0</v>
      </c>
      <c r="J15" s="1">
        <f t="shared" si="0"/>
        <v>80</v>
      </c>
    </row>
    <row r="16" spans="1:10" x14ac:dyDescent="0.3">
      <c r="A16" s="1">
        <v>12</v>
      </c>
      <c r="B16" s="1" t="s">
        <v>158</v>
      </c>
      <c r="C16" s="1" t="s">
        <v>34</v>
      </c>
      <c r="D16" s="1">
        <v>0</v>
      </c>
      <c r="E16" s="1">
        <v>45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45</v>
      </c>
    </row>
  </sheetData>
  <sortState xmlns:xlrd2="http://schemas.microsoft.com/office/spreadsheetml/2017/richdata2" ref="B5:J16">
    <sortCondition descending="1" ref="J5:J16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8C2F-D354-45C1-8A6B-A268F852E633}">
  <dimension ref="A1:J31"/>
  <sheetViews>
    <sheetView workbookViewId="0">
      <selection activeCell="J5" sqref="J5"/>
    </sheetView>
  </sheetViews>
  <sheetFormatPr defaultRowHeight="14.4" x14ac:dyDescent="0.3"/>
  <cols>
    <col min="1" max="1" width="6.44140625" customWidth="1"/>
    <col min="2" max="2" width="21.109375" customWidth="1"/>
    <col min="3" max="4" width="18.33203125" customWidth="1"/>
    <col min="5" max="5" width="19.6640625" customWidth="1"/>
    <col min="6" max="6" width="15.5546875" customWidth="1"/>
    <col min="7" max="7" width="15.5546875" bestFit="1" customWidth="1"/>
    <col min="8" max="8" width="14.44140625" style="1" customWidth="1"/>
    <col min="9" max="9" width="19.109375" style="1" customWidth="1"/>
  </cols>
  <sheetData>
    <row r="1" spans="1:10" x14ac:dyDescent="0.3">
      <c r="A1" s="1"/>
      <c r="B1" s="1" t="s">
        <v>9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68</v>
      </c>
      <c r="C5" s="1" t="s">
        <v>32</v>
      </c>
      <c r="D5" s="1">
        <v>100</v>
      </c>
      <c r="E5" s="1">
        <v>100</v>
      </c>
      <c r="F5" s="1">
        <v>100</v>
      </c>
      <c r="G5" s="1">
        <v>100</v>
      </c>
      <c r="H5" s="7">
        <v>100</v>
      </c>
      <c r="I5" s="1">
        <v>90</v>
      </c>
      <c r="J5" s="5">
        <f>SUM(D5:I5)-MIN(D5:I5)-100</f>
        <v>400</v>
      </c>
    </row>
    <row r="6" spans="1:10" x14ac:dyDescent="0.3">
      <c r="A6" s="1">
        <v>2</v>
      </c>
      <c r="B6" s="1" t="s">
        <v>71</v>
      </c>
      <c r="C6" s="1" t="s">
        <v>72</v>
      </c>
      <c r="D6" s="7">
        <v>70</v>
      </c>
      <c r="E6" s="1">
        <v>40</v>
      </c>
      <c r="F6" s="1">
        <v>70</v>
      </c>
      <c r="G6" s="1">
        <v>80</v>
      </c>
      <c r="H6" s="1">
        <v>90</v>
      </c>
      <c r="I6" s="1">
        <v>100</v>
      </c>
      <c r="J6" s="5">
        <f>SUM(D6:I6)-MIN(D6:I6)-70</f>
        <v>340</v>
      </c>
    </row>
    <row r="7" spans="1:10" x14ac:dyDescent="0.3">
      <c r="A7" s="1">
        <v>3</v>
      </c>
      <c r="B7" s="1" t="s">
        <v>70</v>
      </c>
      <c r="C7" s="1" t="s">
        <v>34</v>
      </c>
      <c r="D7" s="1">
        <v>80</v>
      </c>
      <c r="E7" s="1">
        <v>90</v>
      </c>
      <c r="F7" s="1">
        <v>90</v>
      </c>
      <c r="G7" s="1">
        <v>70</v>
      </c>
      <c r="H7" s="1">
        <v>0</v>
      </c>
      <c r="I7" s="1">
        <v>0</v>
      </c>
      <c r="J7" s="5">
        <f>SUM(D7:I7)-MIN(D7:I7)</f>
        <v>330</v>
      </c>
    </row>
    <row r="8" spans="1:10" x14ac:dyDescent="0.3">
      <c r="A8" s="1">
        <v>4</v>
      </c>
      <c r="B8" s="1" t="s">
        <v>69</v>
      </c>
      <c r="C8" s="1" t="s">
        <v>51</v>
      </c>
      <c r="D8" s="1">
        <v>90</v>
      </c>
      <c r="E8" s="1">
        <v>65</v>
      </c>
      <c r="F8" s="1">
        <v>80</v>
      </c>
      <c r="G8" s="1">
        <v>90</v>
      </c>
      <c r="H8" s="7">
        <v>70</v>
      </c>
      <c r="I8" s="1">
        <v>0</v>
      </c>
      <c r="J8" s="5">
        <f>SUM(D8:I8)-MIN(D8:I8)-70</f>
        <v>325</v>
      </c>
    </row>
    <row r="9" spans="1:10" x14ac:dyDescent="0.3">
      <c r="A9" s="1">
        <v>5</v>
      </c>
      <c r="B9" s="1" t="s">
        <v>73</v>
      </c>
      <c r="C9" s="1" t="s">
        <v>51</v>
      </c>
      <c r="D9" s="1">
        <v>65</v>
      </c>
      <c r="E9" s="1">
        <v>80</v>
      </c>
      <c r="F9" s="1">
        <v>65</v>
      </c>
      <c r="G9" s="1">
        <v>60</v>
      </c>
      <c r="H9" s="7">
        <v>60</v>
      </c>
      <c r="I9" s="1">
        <v>0</v>
      </c>
      <c r="J9" s="5">
        <f>SUM(D9:I9)-MIN(D9:I9)-60</f>
        <v>270</v>
      </c>
    </row>
    <row r="10" spans="1:10" x14ac:dyDescent="0.3">
      <c r="A10" s="1">
        <v>6</v>
      </c>
      <c r="B10" s="1" t="s">
        <v>74</v>
      </c>
      <c r="C10" s="1" t="s">
        <v>72</v>
      </c>
      <c r="D10" s="1">
        <v>60</v>
      </c>
      <c r="E10" s="1">
        <v>70</v>
      </c>
      <c r="F10" s="1">
        <v>0</v>
      </c>
      <c r="G10" s="7">
        <v>45</v>
      </c>
      <c r="H10" s="1">
        <v>65</v>
      </c>
      <c r="I10" s="1">
        <v>60</v>
      </c>
      <c r="J10" s="5">
        <f>SUM(D10:I10)-MIN(D10:I10)-45</f>
        <v>255</v>
      </c>
    </row>
    <row r="11" spans="1:10" x14ac:dyDescent="0.3">
      <c r="A11" s="1">
        <v>7</v>
      </c>
      <c r="B11" s="1" t="s">
        <v>75</v>
      </c>
      <c r="C11" s="1" t="s">
        <v>72</v>
      </c>
      <c r="D11" s="1">
        <v>55</v>
      </c>
      <c r="E11" s="7">
        <v>50</v>
      </c>
      <c r="F11" s="1">
        <v>55</v>
      </c>
      <c r="G11" s="1">
        <v>55</v>
      </c>
      <c r="H11" s="1">
        <v>45</v>
      </c>
      <c r="I11" s="1">
        <v>70</v>
      </c>
      <c r="J11" s="5">
        <f>SUM(D11:I11)-MIN(D11:I11)-50</f>
        <v>235</v>
      </c>
    </row>
    <row r="12" spans="1:10" x14ac:dyDescent="0.3">
      <c r="A12" s="1">
        <v>8</v>
      </c>
      <c r="B12" s="1" t="s">
        <v>199</v>
      </c>
      <c r="C12" s="1" t="s">
        <v>77</v>
      </c>
      <c r="D12" s="1">
        <v>45</v>
      </c>
      <c r="E12" s="1">
        <v>55</v>
      </c>
      <c r="F12" s="1">
        <v>60</v>
      </c>
      <c r="G12" s="1">
        <v>65</v>
      </c>
      <c r="H12" s="1">
        <v>0</v>
      </c>
      <c r="I12" s="1">
        <v>0</v>
      </c>
      <c r="J12" s="5">
        <f>SUM(D12:I12)-MIN(D12:I12)</f>
        <v>225</v>
      </c>
    </row>
    <row r="13" spans="1:10" x14ac:dyDescent="0.3">
      <c r="A13" s="1">
        <v>9</v>
      </c>
      <c r="B13" s="1" t="s">
        <v>76</v>
      </c>
      <c r="C13" s="1" t="s">
        <v>72</v>
      </c>
      <c r="D13" s="1">
        <v>50</v>
      </c>
      <c r="E13" s="1">
        <v>45</v>
      </c>
      <c r="F13" s="7">
        <v>45</v>
      </c>
      <c r="G13" s="1">
        <v>0</v>
      </c>
      <c r="H13" s="1">
        <v>55</v>
      </c>
      <c r="I13" s="1">
        <v>65</v>
      </c>
      <c r="J13" s="5">
        <f>SUM(D13:I13)-MIN(D13:I13)-45</f>
        <v>215</v>
      </c>
    </row>
    <row r="14" spans="1:10" x14ac:dyDescent="0.3">
      <c r="A14" s="1">
        <v>10</v>
      </c>
      <c r="B14" s="1" t="s">
        <v>295</v>
      </c>
      <c r="C14" s="1" t="s">
        <v>51</v>
      </c>
      <c r="D14" s="7">
        <v>40</v>
      </c>
      <c r="E14" s="1">
        <v>60</v>
      </c>
      <c r="F14" s="1">
        <v>50</v>
      </c>
      <c r="G14" s="1">
        <v>50</v>
      </c>
      <c r="H14" s="1">
        <v>50</v>
      </c>
      <c r="I14" s="1">
        <v>0</v>
      </c>
      <c r="J14" s="5">
        <f>SUM(D14:I14)-MIN(D14:I14)-40</f>
        <v>210</v>
      </c>
    </row>
    <row r="15" spans="1:10" x14ac:dyDescent="0.3">
      <c r="A15" s="1">
        <v>11</v>
      </c>
      <c r="B15" s="1" t="s">
        <v>78</v>
      </c>
      <c r="C15" s="1" t="s">
        <v>32</v>
      </c>
      <c r="D15" s="1">
        <v>35</v>
      </c>
      <c r="E15" s="1">
        <v>0</v>
      </c>
      <c r="F15" s="1">
        <v>0</v>
      </c>
      <c r="G15" s="1">
        <v>35</v>
      </c>
      <c r="H15" s="1">
        <v>35</v>
      </c>
      <c r="I15" s="1">
        <v>80</v>
      </c>
      <c r="J15" s="1">
        <f>SUM(D15:I15)-MIN(D15:I15)</f>
        <v>185</v>
      </c>
    </row>
    <row r="16" spans="1:10" x14ac:dyDescent="0.3">
      <c r="A16" s="1">
        <v>12</v>
      </c>
      <c r="B16" s="1" t="s">
        <v>80</v>
      </c>
      <c r="C16" s="1" t="s">
        <v>72</v>
      </c>
      <c r="D16" s="7">
        <v>25</v>
      </c>
      <c r="E16" s="1">
        <v>0</v>
      </c>
      <c r="F16" s="1">
        <v>35</v>
      </c>
      <c r="G16" s="1">
        <v>40</v>
      </c>
      <c r="H16" s="1">
        <v>40</v>
      </c>
      <c r="I16" s="1">
        <v>55</v>
      </c>
      <c r="J16" s="5">
        <f>SUM(D16:I16)-MIN(D16:I16)-25</f>
        <v>170</v>
      </c>
    </row>
    <row r="17" spans="1:10" x14ac:dyDescent="0.3">
      <c r="A17" s="1">
        <v>13</v>
      </c>
      <c r="B17" s="1" t="s">
        <v>83</v>
      </c>
      <c r="C17" s="1" t="s">
        <v>45</v>
      </c>
      <c r="D17" s="1">
        <v>10</v>
      </c>
      <c r="E17" s="1">
        <v>0</v>
      </c>
      <c r="F17" s="1">
        <v>20</v>
      </c>
      <c r="G17" s="1">
        <v>0</v>
      </c>
      <c r="H17" s="1">
        <v>25</v>
      </c>
      <c r="I17" s="1">
        <v>50</v>
      </c>
      <c r="J17" s="1">
        <f>SUM(D17:I17)-MIN(D17:I17)</f>
        <v>105</v>
      </c>
    </row>
    <row r="18" spans="1:10" x14ac:dyDescent="0.3">
      <c r="A18" s="1">
        <v>14</v>
      </c>
      <c r="B18" s="1" t="s">
        <v>288</v>
      </c>
      <c r="C18" s="1" t="s">
        <v>72</v>
      </c>
      <c r="D18" s="1">
        <v>0</v>
      </c>
      <c r="E18" s="1">
        <v>20</v>
      </c>
      <c r="F18" s="1">
        <v>15</v>
      </c>
      <c r="G18" s="1">
        <v>25</v>
      </c>
      <c r="H18" s="1">
        <v>30</v>
      </c>
      <c r="I18" s="1">
        <v>0</v>
      </c>
      <c r="J18" s="5">
        <f>SUM(D18:I18)-MIN(D18:I18)</f>
        <v>90</v>
      </c>
    </row>
    <row r="19" spans="1:10" x14ac:dyDescent="0.3">
      <c r="A19" s="1">
        <v>15</v>
      </c>
      <c r="B19" s="1" t="s">
        <v>85</v>
      </c>
      <c r="C19" s="1" t="s">
        <v>45</v>
      </c>
      <c r="D19" s="7">
        <v>10</v>
      </c>
      <c r="E19" s="1">
        <v>10</v>
      </c>
      <c r="F19" s="1">
        <v>10</v>
      </c>
      <c r="G19" s="1">
        <v>10</v>
      </c>
      <c r="H19" s="1">
        <v>20</v>
      </c>
      <c r="I19" s="1">
        <v>45</v>
      </c>
      <c r="J19" s="5">
        <f>SUM(D19:I19)-MIN(D19:I19)-10</f>
        <v>85</v>
      </c>
    </row>
    <row r="20" spans="1:10" x14ac:dyDescent="0.3">
      <c r="A20" s="1">
        <v>16</v>
      </c>
      <c r="B20" s="1" t="s">
        <v>81</v>
      </c>
      <c r="C20" s="1" t="s">
        <v>77</v>
      </c>
      <c r="D20" s="1">
        <v>20</v>
      </c>
      <c r="E20" s="1">
        <v>35</v>
      </c>
      <c r="F20" s="1">
        <v>10</v>
      </c>
      <c r="G20" s="1">
        <v>20</v>
      </c>
      <c r="H20" s="1">
        <v>0</v>
      </c>
      <c r="I20" s="1">
        <v>0</v>
      </c>
      <c r="J20" s="5">
        <f>SUM(D20:I20)-MIN(D20:I20)</f>
        <v>85</v>
      </c>
    </row>
    <row r="21" spans="1:10" x14ac:dyDescent="0.3">
      <c r="A21" s="1">
        <v>17</v>
      </c>
      <c r="B21" s="1" t="s">
        <v>82</v>
      </c>
      <c r="C21" s="1" t="s">
        <v>45</v>
      </c>
      <c r="D21" s="1">
        <v>15</v>
      </c>
      <c r="E21" s="1">
        <v>25</v>
      </c>
      <c r="F21" s="1">
        <v>25</v>
      </c>
      <c r="G21" s="7">
        <v>10</v>
      </c>
      <c r="H21" s="1">
        <v>15</v>
      </c>
      <c r="I21" s="1">
        <v>0</v>
      </c>
      <c r="J21" s="5">
        <f>SUM(D21:I21)-MIN(D21:I21)-10</f>
        <v>80</v>
      </c>
    </row>
    <row r="22" spans="1:10" x14ac:dyDescent="0.3">
      <c r="A22" s="1">
        <v>18</v>
      </c>
      <c r="B22" s="1" t="s">
        <v>286</v>
      </c>
      <c r="C22" s="1" t="s">
        <v>287</v>
      </c>
      <c r="D22" s="1">
        <v>0</v>
      </c>
      <c r="E22" s="1">
        <v>0</v>
      </c>
      <c r="F22" s="1">
        <v>0</v>
      </c>
      <c r="G22" s="1">
        <v>0</v>
      </c>
      <c r="H22" s="1">
        <v>80</v>
      </c>
      <c r="I22" s="1">
        <v>0</v>
      </c>
      <c r="J22" s="1">
        <f t="shared" ref="J22:J31" si="0">SUM(D22:I22)-MIN(D22:I22)</f>
        <v>80</v>
      </c>
    </row>
    <row r="23" spans="1:10" x14ac:dyDescent="0.3">
      <c r="A23" s="1">
        <v>19</v>
      </c>
      <c r="B23" s="1" t="s">
        <v>159</v>
      </c>
      <c r="C23" s="1" t="s">
        <v>160</v>
      </c>
      <c r="D23" s="1">
        <v>0</v>
      </c>
      <c r="E23" s="1">
        <v>30</v>
      </c>
      <c r="F23" s="1">
        <v>40</v>
      </c>
      <c r="G23" s="1">
        <v>0</v>
      </c>
      <c r="H23" s="1">
        <v>0</v>
      </c>
      <c r="I23" s="1">
        <v>0</v>
      </c>
      <c r="J23" s="1">
        <f t="shared" si="0"/>
        <v>70</v>
      </c>
    </row>
    <row r="24" spans="1:10" x14ac:dyDescent="0.3">
      <c r="A24" s="1">
        <v>20</v>
      </c>
      <c r="B24" s="1" t="s">
        <v>84</v>
      </c>
      <c r="C24" s="1" t="s">
        <v>45</v>
      </c>
      <c r="D24" s="1">
        <v>10</v>
      </c>
      <c r="E24" s="1">
        <v>10</v>
      </c>
      <c r="F24" s="1">
        <v>10</v>
      </c>
      <c r="G24" s="1">
        <v>0</v>
      </c>
      <c r="H24" s="1">
        <v>10</v>
      </c>
      <c r="I24" s="1">
        <v>0</v>
      </c>
      <c r="J24" s="5">
        <f t="shared" si="0"/>
        <v>40</v>
      </c>
    </row>
    <row r="25" spans="1:10" x14ac:dyDescent="0.3">
      <c r="A25" s="1">
        <v>21</v>
      </c>
      <c r="B25" s="1" t="s">
        <v>272</v>
      </c>
      <c r="C25" s="1" t="s">
        <v>47</v>
      </c>
      <c r="D25" s="1">
        <v>0</v>
      </c>
      <c r="E25" s="1">
        <v>0</v>
      </c>
      <c r="F25" s="1">
        <v>0</v>
      </c>
      <c r="G25" s="1">
        <v>30</v>
      </c>
      <c r="H25" s="1">
        <v>0</v>
      </c>
      <c r="I25" s="1">
        <v>0</v>
      </c>
      <c r="J25" s="1">
        <f t="shared" si="0"/>
        <v>30</v>
      </c>
    </row>
    <row r="26" spans="1:10" x14ac:dyDescent="0.3">
      <c r="A26" s="1">
        <v>22</v>
      </c>
      <c r="B26" s="1" t="s">
        <v>88</v>
      </c>
      <c r="C26" s="1" t="s">
        <v>72</v>
      </c>
      <c r="D26" s="1">
        <v>10</v>
      </c>
      <c r="E26" s="1">
        <v>0</v>
      </c>
      <c r="F26" s="1">
        <v>10</v>
      </c>
      <c r="G26" s="1">
        <v>10</v>
      </c>
      <c r="H26" s="1">
        <v>0</v>
      </c>
      <c r="I26" s="1">
        <v>0</v>
      </c>
      <c r="J26" s="1">
        <f t="shared" si="0"/>
        <v>30</v>
      </c>
    </row>
    <row r="27" spans="1:10" x14ac:dyDescent="0.3">
      <c r="A27" s="1">
        <v>23</v>
      </c>
      <c r="B27" s="1" t="s">
        <v>200</v>
      </c>
      <c r="C27" s="1" t="s">
        <v>201</v>
      </c>
      <c r="D27" s="1">
        <v>0</v>
      </c>
      <c r="E27" s="1">
        <v>0</v>
      </c>
      <c r="F27" s="1">
        <v>30</v>
      </c>
      <c r="G27" s="1">
        <v>0</v>
      </c>
      <c r="H27" s="1">
        <v>0</v>
      </c>
      <c r="I27" s="1">
        <v>0</v>
      </c>
      <c r="J27" s="1">
        <f t="shared" si="0"/>
        <v>30</v>
      </c>
    </row>
    <row r="28" spans="1:10" x14ac:dyDescent="0.3">
      <c r="A28" s="1">
        <v>24</v>
      </c>
      <c r="B28" s="1" t="s">
        <v>79</v>
      </c>
      <c r="C28" s="1" t="s">
        <v>72</v>
      </c>
      <c r="D28" s="1">
        <v>30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0"/>
        <v>30</v>
      </c>
    </row>
    <row r="29" spans="1:10" x14ac:dyDescent="0.3">
      <c r="A29" s="1">
        <v>25</v>
      </c>
      <c r="B29" s="1" t="s">
        <v>273</v>
      </c>
      <c r="C29" s="1" t="s">
        <v>274</v>
      </c>
      <c r="D29" s="1">
        <v>0</v>
      </c>
      <c r="E29" s="1">
        <v>0</v>
      </c>
      <c r="F29" s="1">
        <v>0</v>
      </c>
      <c r="G29" s="1">
        <v>15</v>
      </c>
      <c r="H29" s="1">
        <v>0</v>
      </c>
      <c r="I29" s="1">
        <v>0</v>
      </c>
      <c r="J29" s="1">
        <f t="shared" si="0"/>
        <v>15</v>
      </c>
    </row>
    <row r="30" spans="1:10" x14ac:dyDescent="0.3">
      <c r="A30" s="1">
        <v>26</v>
      </c>
      <c r="B30" s="1" t="s">
        <v>161</v>
      </c>
      <c r="C30" s="1" t="s">
        <v>32</v>
      </c>
      <c r="D30" s="1">
        <v>0</v>
      </c>
      <c r="E30" s="1">
        <v>15</v>
      </c>
      <c r="F30" s="1">
        <v>0</v>
      </c>
      <c r="G30" s="1">
        <v>0</v>
      </c>
      <c r="H30" s="1">
        <v>0</v>
      </c>
      <c r="I30" s="1">
        <v>0</v>
      </c>
      <c r="J30" s="1">
        <f t="shared" si="0"/>
        <v>15</v>
      </c>
    </row>
    <row r="31" spans="1:10" x14ac:dyDescent="0.3">
      <c r="A31" s="1">
        <v>27</v>
      </c>
      <c r="B31" s="1" t="s">
        <v>86</v>
      </c>
      <c r="C31" s="1" t="s">
        <v>87</v>
      </c>
      <c r="D31" s="1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0"/>
        <v>10</v>
      </c>
    </row>
  </sheetData>
  <sortState xmlns:xlrd2="http://schemas.microsoft.com/office/spreadsheetml/2017/richdata2" ref="B5:J31">
    <sortCondition descending="1" ref="J5:J31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6852-E404-426C-8DBA-19CB4E360C9C}">
  <dimension ref="A1:J16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19.44140625" customWidth="1"/>
    <col min="3" max="3" width="16.33203125" customWidth="1"/>
    <col min="4" max="4" width="18.44140625" customWidth="1"/>
    <col min="5" max="5" width="20.109375" customWidth="1"/>
    <col min="6" max="6" width="15.88671875" customWidth="1"/>
    <col min="7" max="7" width="15.5546875" bestFit="1" customWidth="1"/>
    <col min="8" max="8" width="15.6640625" style="1" customWidth="1"/>
    <col min="9" max="9" width="18.6640625" style="1" customWidth="1"/>
  </cols>
  <sheetData>
    <row r="1" spans="1:10" x14ac:dyDescent="0.3">
      <c r="A1" s="1"/>
      <c r="B1" s="1" t="s">
        <v>10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92</v>
      </c>
      <c r="C5" s="1" t="s">
        <v>24</v>
      </c>
      <c r="D5" s="1">
        <v>70</v>
      </c>
      <c r="E5" s="1">
        <v>90</v>
      </c>
      <c r="F5" s="7">
        <v>80</v>
      </c>
      <c r="G5" s="1">
        <v>100</v>
      </c>
      <c r="H5" s="1">
        <v>100</v>
      </c>
      <c r="I5" s="1">
        <v>100</v>
      </c>
      <c r="J5" s="5">
        <f>SUM(D5:I5)-MIN(D5:I5)-80</f>
        <v>390</v>
      </c>
    </row>
    <row r="6" spans="1:10" x14ac:dyDescent="0.3">
      <c r="A6" s="1">
        <v>2</v>
      </c>
      <c r="B6" s="1" t="s">
        <v>93</v>
      </c>
      <c r="C6" s="1" t="s">
        <v>24</v>
      </c>
      <c r="D6" s="7">
        <v>65</v>
      </c>
      <c r="E6" s="1">
        <v>45</v>
      </c>
      <c r="F6" s="1">
        <v>70</v>
      </c>
      <c r="G6" s="1">
        <v>80</v>
      </c>
      <c r="H6" s="1">
        <v>90</v>
      </c>
      <c r="I6" s="1">
        <v>90</v>
      </c>
      <c r="J6" s="5">
        <f>SUM(D6:I6)-MIN(D6:I6)-65</f>
        <v>330</v>
      </c>
    </row>
    <row r="7" spans="1:10" x14ac:dyDescent="0.3">
      <c r="A7" s="1">
        <v>3</v>
      </c>
      <c r="B7" s="1" t="s">
        <v>96</v>
      </c>
      <c r="C7" s="1" t="s">
        <v>32</v>
      </c>
      <c r="D7" s="1">
        <v>50</v>
      </c>
      <c r="E7" s="7">
        <v>55</v>
      </c>
      <c r="F7" s="1">
        <v>60</v>
      </c>
      <c r="G7" s="1">
        <v>90</v>
      </c>
      <c r="H7" s="1">
        <v>80</v>
      </c>
      <c r="I7" s="1">
        <v>80</v>
      </c>
      <c r="J7" s="5">
        <f>SUM(D7:I7)-MIN(D7:I7)-55</f>
        <v>310</v>
      </c>
    </row>
    <row r="8" spans="1:10" x14ac:dyDescent="0.3">
      <c r="A8" s="1">
        <v>4</v>
      </c>
      <c r="B8" s="1" t="s">
        <v>89</v>
      </c>
      <c r="C8" s="1" t="s">
        <v>24</v>
      </c>
      <c r="D8" s="1">
        <v>100</v>
      </c>
      <c r="E8" s="1">
        <v>60</v>
      </c>
      <c r="F8" s="1">
        <v>100</v>
      </c>
      <c r="G8" s="1">
        <v>0</v>
      </c>
      <c r="H8" s="1">
        <v>0</v>
      </c>
      <c r="I8" s="1">
        <v>0</v>
      </c>
      <c r="J8" s="1">
        <f t="shared" ref="J8:J16" si="0">SUM(D8:I8)-MIN(D8:I8)</f>
        <v>260</v>
      </c>
    </row>
    <row r="9" spans="1:10" x14ac:dyDescent="0.3">
      <c r="A9" s="1">
        <v>5</v>
      </c>
      <c r="B9" s="1" t="s">
        <v>95</v>
      </c>
      <c r="C9" s="1" t="s">
        <v>24</v>
      </c>
      <c r="D9" s="1">
        <v>55</v>
      </c>
      <c r="E9" s="1">
        <v>65</v>
      </c>
      <c r="F9" s="1">
        <v>50</v>
      </c>
      <c r="G9" s="1">
        <v>70</v>
      </c>
      <c r="H9" s="1">
        <v>0</v>
      </c>
      <c r="I9" s="1">
        <v>0</v>
      </c>
      <c r="J9" s="5">
        <f t="shared" si="0"/>
        <v>240</v>
      </c>
    </row>
    <row r="10" spans="1:10" x14ac:dyDescent="0.3">
      <c r="A10" s="1">
        <v>6</v>
      </c>
      <c r="B10" s="1" t="s">
        <v>90</v>
      </c>
      <c r="C10" s="1" t="s">
        <v>77</v>
      </c>
      <c r="D10" s="1">
        <v>90</v>
      </c>
      <c r="E10" s="1">
        <v>100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190</v>
      </c>
    </row>
    <row r="11" spans="1:10" x14ac:dyDescent="0.3">
      <c r="A11" s="1">
        <v>7</v>
      </c>
      <c r="B11" s="1" t="s">
        <v>204</v>
      </c>
      <c r="C11" s="1" t="s">
        <v>162</v>
      </c>
      <c r="D11" s="1">
        <v>0</v>
      </c>
      <c r="E11" s="1">
        <v>80</v>
      </c>
      <c r="F11" s="1">
        <v>90</v>
      </c>
      <c r="G11" s="1">
        <v>0</v>
      </c>
      <c r="H11" s="1">
        <v>0</v>
      </c>
      <c r="I11" s="1">
        <v>0</v>
      </c>
      <c r="J11" s="1">
        <f t="shared" si="0"/>
        <v>170</v>
      </c>
    </row>
    <row r="12" spans="1:10" x14ac:dyDescent="0.3">
      <c r="A12" s="1">
        <v>8</v>
      </c>
      <c r="B12" s="1" t="s">
        <v>91</v>
      </c>
      <c r="C12" s="1" t="s">
        <v>51</v>
      </c>
      <c r="D12" s="1">
        <v>80</v>
      </c>
      <c r="E12" s="1">
        <v>70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150</v>
      </c>
    </row>
    <row r="13" spans="1:10" x14ac:dyDescent="0.3">
      <c r="A13" s="1">
        <v>9</v>
      </c>
      <c r="B13" s="1" t="s">
        <v>94</v>
      </c>
      <c r="C13" s="1" t="s">
        <v>57</v>
      </c>
      <c r="D13" s="1">
        <v>60</v>
      </c>
      <c r="E13" s="1">
        <v>0</v>
      </c>
      <c r="F13" s="1">
        <v>55</v>
      </c>
      <c r="G13" s="1">
        <v>0</v>
      </c>
      <c r="H13" s="1">
        <v>0</v>
      </c>
      <c r="I13" s="1">
        <v>0</v>
      </c>
      <c r="J13" s="1">
        <f t="shared" si="0"/>
        <v>115</v>
      </c>
    </row>
    <row r="14" spans="1:10" x14ac:dyDescent="0.3">
      <c r="A14" s="1">
        <v>10</v>
      </c>
      <c r="B14" s="1" t="s">
        <v>163</v>
      </c>
      <c r="C14" s="1" t="s">
        <v>162</v>
      </c>
      <c r="D14" s="1">
        <v>0</v>
      </c>
      <c r="E14" s="1">
        <v>50</v>
      </c>
      <c r="F14" s="1">
        <v>45</v>
      </c>
      <c r="G14" s="1">
        <v>0</v>
      </c>
      <c r="H14" s="1">
        <v>0</v>
      </c>
      <c r="I14" s="1">
        <v>0</v>
      </c>
      <c r="J14" s="1">
        <f t="shared" si="0"/>
        <v>95</v>
      </c>
    </row>
    <row r="15" spans="1:10" x14ac:dyDescent="0.3">
      <c r="A15" s="1">
        <v>11</v>
      </c>
      <c r="B15" s="1" t="s">
        <v>289</v>
      </c>
      <c r="C15" s="1" t="s">
        <v>135</v>
      </c>
      <c r="D15" s="1">
        <v>0</v>
      </c>
      <c r="E15" s="1">
        <v>0</v>
      </c>
      <c r="F15" s="1">
        <v>0</v>
      </c>
      <c r="G15" s="1">
        <v>0</v>
      </c>
      <c r="H15" s="1">
        <v>70</v>
      </c>
      <c r="I15" s="1">
        <v>0</v>
      </c>
      <c r="J15" s="1">
        <f t="shared" si="0"/>
        <v>70</v>
      </c>
    </row>
    <row r="16" spans="1:10" x14ac:dyDescent="0.3">
      <c r="A16" s="1">
        <v>12</v>
      </c>
      <c r="B16" s="1" t="s">
        <v>202</v>
      </c>
      <c r="C16" s="1" t="s">
        <v>203</v>
      </c>
      <c r="D16" s="1">
        <v>0</v>
      </c>
      <c r="E16" s="1">
        <v>0</v>
      </c>
      <c r="F16" s="1">
        <v>65</v>
      </c>
      <c r="G16" s="1">
        <v>0</v>
      </c>
      <c r="H16" s="1">
        <v>0</v>
      </c>
      <c r="I16" s="1">
        <v>0</v>
      </c>
      <c r="J16" s="1">
        <f t="shared" si="0"/>
        <v>65</v>
      </c>
    </row>
  </sheetData>
  <sortState xmlns:xlrd2="http://schemas.microsoft.com/office/spreadsheetml/2017/richdata2" ref="B5:J16">
    <sortCondition descending="1" ref="J5:J16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D067-E1CA-4CD1-BA3D-54BA31BC6BA0}">
  <dimension ref="A1:J43"/>
  <sheetViews>
    <sheetView topLeftCell="A17" workbookViewId="0">
      <selection activeCell="I25" sqref="I25"/>
    </sheetView>
  </sheetViews>
  <sheetFormatPr defaultRowHeight="14.4" x14ac:dyDescent="0.3"/>
  <cols>
    <col min="1" max="1" width="7.44140625" customWidth="1"/>
    <col min="2" max="2" width="19.88671875" customWidth="1"/>
    <col min="3" max="3" width="17.88671875" customWidth="1"/>
    <col min="4" max="4" width="18.6640625" customWidth="1"/>
    <col min="5" max="5" width="20.44140625" customWidth="1"/>
    <col min="6" max="6" width="16.109375" customWidth="1"/>
    <col min="7" max="7" width="15.5546875" bestFit="1" customWidth="1"/>
    <col min="8" max="8" width="15.5546875" style="1" customWidth="1"/>
    <col min="9" max="9" width="19" style="1" customWidth="1"/>
  </cols>
  <sheetData>
    <row r="1" spans="1:10" x14ac:dyDescent="0.3">
      <c r="A1" s="1"/>
      <c r="B1" s="1" t="s">
        <v>11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97</v>
      </c>
      <c r="C5" s="1" t="s">
        <v>24</v>
      </c>
      <c r="D5" s="1">
        <v>100</v>
      </c>
      <c r="E5" s="1">
        <v>100</v>
      </c>
      <c r="F5" s="1">
        <v>100</v>
      </c>
      <c r="G5" s="1">
        <v>0</v>
      </c>
      <c r="H5" s="1">
        <v>0</v>
      </c>
      <c r="I5" s="1">
        <v>90</v>
      </c>
      <c r="J5" s="5">
        <f>SUM(D5:I5)-MIN(D5:I5)</f>
        <v>390</v>
      </c>
    </row>
    <row r="6" spans="1:10" x14ac:dyDescent="0.3">
      <c r="A6" s="1">
        <v>2</v>
      </c>
      <c r="B6" s="1" t="s">
        <v>98</v>
      </c>
      <c r="C6" s="1" t="s">
        <v>24</v>
      </c>
      <c r="D6" s="1">
        <v>90</v>
      </c>
      <c r="E6" s="7">
        <v>80</v>
      </c>
      <c r="F6" s="1">
        <v>90</v>
      </c>
      <c r="G6" s="1">
        <v>0</v>
      </c>
      <c r="H6" s="1">
        <v>100</v>
      </c>
      <c r="I6" s="1">
        <v>100</v>
      </c>
      <c r="J6" s="5">
        <f>SUM(D6:I6)-MIN(D6:I6)-80</f>
        <v>380</v>
      </c>
    </row>
    <row r="7" spans="1:10" x14ac:dyDescent="0.3">
      <c r="A7" s="1">
        <v>3</v>
      </c>
      <c r="B7" s="1" t="s">
        <v>105</v>
      </c>
      <c r="C7" s="1" t="s">
        <v>47</v>
      </c>
      <c r="D7" s="1">
        <v>55</v>
      </c>
      <c r="E7" s="1">
        <v>0</v>
      </c>
      <c r="F7" s="1">
        <v>55</v>
      </c>
      <c r="G7" s="1">
        <v>90</v>
      </c>
      <c r="H7" s="1">
        <v>0</v>
      </c>
      <c r="I7" s="1">
        <v>80</v>
      </c>
      <c r="J7" s="5">
        <f>SUM(D7:I7)-MIN(D7:I7)</f>
        <v>280</v>
      </c>
    </row>
    <row r="8" spans="1:10" x14ac:dyDescent="0.3">
      <c r="A8" s="1">
        <v>4</v>
      </c>
      <c r="B8" s="1" t="s">
        <v>104</v>
      </c>
      <c r="C8" s="1" t="s">
        <v>34</v>
      </c>
      <c r="D8" s="1">
        <v>60</v>
      </c>
      <c r="E8" s="1">
        <v>50</v>
      </c>
      <c r="F8" s="1">
        <v>80</v>
      </c>
      <c r="G8" s="1">
        <v>0</v>
      </c>
      <c r="H8" s="1">
        <v>70</v>
      </c>
      <c r="I8" s="1">
        <v>0</v>
      </c>
      <c r="J8" s="5">
        <f>SUM(D8:I8)-MIN(D8:I8)</f>
        <v>260</v>
      </c>
    </row>
    <row r="9" spans="1:10" x14ac:dyDescent="0.3">
      <c r="A9" s="1">
        <v>5</v>
      </c>
      <c r="B9" s="1" t="s">
        <v>99</v>
      </c>
      <c r="C9" s="1" t="s">
        <v>100</v>
      </c>
      <c r="D9" s="1">
        <v>80</v>
      </c>
      <c r="E9" s="1">
        <v>60</v>
      </c>
      <c r="F9" s="1">
        <v>0</v>
      </c>
      <c r="G9" s="1">
        <v>0</v>
      </c>
      <c r="H9" s="1">
        <v>80</v>
      </c>
      <c r="I9" s="1">
        <v>0</v>
      </c>
      <c r="J9" s="1">
        <f>SUM(D9:I9)-MIN(D9:I9)</f>
        <v>220</v>
      </c>
    </row>
    <row r="10" spans="1:10" x14ac:dyDescent="0.3">
      <c r="A10" s="1">
        <v>6</v>
      </c>
      <c r="B10" s="1" t="s">
        <v>114</v>
      </c>
      <c r="C10" s="1" t="s">
        <v>24</v>
      </c>
      <c r="D10" s="7">
        <v>10</v>
      </c>
      <c r="E10" s="1">
        <v>45</v>
      </c>
      <c r="F10" s="1">
        <v>25</v>
      </c>
      <c r="G10" s="1">
        <v>80</v>
      </c>
      <c r="H10" s="1">
        <v>0</v>
      </c>
      <c r="I10" s="1">
        <v>60</v>
      </c>
      <c r="J10" s="5">
        <f>SUM(D10:I10)-MIN(D10:I10)-10</f>
        <v>210</v>
      </c>
    </row>
    <row r="11" spans="1:10" x14ac:dyDescent="0.3">
      <c r="A11" s="1">
        <v>7</v>
      </c>
      <c r="B11" s="1" t="s">
        <v>111</v>
      </c>
      <c r="C11" s="1" t="s">
        <v>24</v>
      </c>
      <c r="D11" s="7">
        <v>20</v>
      </c>
      <c r="E11" s="1">
        <v>10</v>
      </c>
      <c r="F11" s="1">
        <v>20</v>
      </c>
      <c r="G11" s="1">
        <v>60</v>
      </c>
      <c r="H11" s="1">
        <v>60</v>
      </c>
      <c r="I11" s="1">
        <v>65</v>
      </c>
      <c r="J11" s="5">
        <f>SUM(D11:I11)-MIN(D11:I11)-20</f>
        <v>205</v>
      </c>
    </row>
    <row r="12" spans="1:10" x14ac:dyDescent="0.3">
      <c r="A12" s="1">
        <v>8</v>
      </c>
      <c r="B12" s="1" t="s">
        <v>108</v>
      </c>
      <c r="C12" s="1" t="s">
        <v>77</v>
      </c>
      <c r="D12" s="1">
        <v>35</v>
      </c>
      <c r="E12" s="1">
        <v>40</v>
      </c>
      <c r="F12" s="1">
        <v>60</v>
      </c>
      <c r="G12" s="1">
        <v>70</v>
      </c>
      <c r="H12" s="1">
        <v>0</v>
      </c>
      <c r="I12" s="1">
        <v>0</v>
      </c>
      <c r="J12" s="5">
        <f>SUM(D12:I12)-MIN(D12:I12)</f>
        <v>205</v>
      </c>
    </row>
    <row r="13" spans="1:10" x14ac:dyDescent="0.3">
      <c r="A13" s="1">
        <v>9</v>
      </c>
      <c r="B13" s="1" t="s">
        <v>106</v>
      </c>
      <c r="C13" s="1" t="s">
        <v>77</v>
      </c>
      <c r="D13" s="1">
        <v>45</v>
      </c>
      <c r="E13" s="1">
        <v>30</v>
      </c>
      <c r="F13" s="1">
        <v>65</v>
      </c>
      <c r="G13" s="1">
        <v>65</v>
      </c>
      <c r="H13" s="1">
        <v>0</v>
      </c>
      <c r="I13" s="1">
        <v>0</v>
      </c>
      <c r="J13" s="5">
        <f>SUM(D13:I13)-MIN(D13:I13)</f>
        <v>205</v>
      </c>
    </row>
    <row r="14" spans="1:10" x14ac:dyDescent="0.3">
      <c r="A14" s="1">
        <v>10</v>
      </c>
      <c r="B14" s="1" t="s">
        <v>109</v>
      </c>
      <c r="C14" s="1" t="s">
        <v>57</v>
      </c>
      <c r="D14" s="1">
        <v>30</v>
      </c>
      <c r="E14" s="7">
        <v>10</v>
      </c>
      <c r="F14" s="1">
        <v>45</v>
      </c>
      <c r="G14" s="1">
        <v>0</v>
      </c>
      <c r="H14" s="1">
        <v>55</v>
      </c>
      <c r="I14" s="1">
        <v>70</v>
      </c>
      <c r="J14" s="5">
        <f>SUM(D14:I14)-MIN(D14:I14)-10</f>
        <v>200</v>
      </c>
    </row>
    <row r="15" spans="1:10" x14ac:dyDescent="0.3">
      <c r="A15" s="1">
        <v>11</v>
      </c>
      <c r="B15" s="1" t="s">
        <v>110</v>
      </c>
      <c r="C15" s="1" t="s">
        <v>77</v>
      </c>
      <c r="D15" s="1">
        <v>25</v>
      </c>
      <c r="E15" s="1">
        <v>65</v>
      </c>
      <c r="F15" s="1">
        <v>10</v>
      </c>
      <c r="G15" s="1">
        <v>100</v>
      </c>
      <c r="H15" s="1">
        <v>0</v>
      </c>
      <c r="I15" s="1">
        <v>0</v>
      </c>
      <c r="J15" s="5">
        <f>SUM(D15:I15)-MIN(D15:I15)</f>
        <v>200</v>
      </c>
    </row>
    <row r="16" spans="1:10" x14ac:dyDescent="0.3">
      <c r="A16" s="1">
        <v>12</v>
      </c>
      <c r="B16" s="1" t="s">
        <v>107</v>
      </c>
      <c r="C16" s="1" t="s">
        <v>77</v>
      </c>
      <c r="D16" s="1">
        <v>40</v>
      </c>
      <c r="E16" s="1">
        <v>90</v>
      </c>
      <c r="F16" s="1">
        <v>35</v>
      </c>
      <c r="G16" s="1">
        <v>35</v>
      </c>
      <c r="H16" s="1">
        <v>0</v>
      </c>
      <c r="I16" s="1">
        <v>0</v>
      </c>
      <c r="J16" s="5">
        <f>SUM(D16:I16)-MIN(D16:I16)</f>
        <v>200</v>
      </c>
    </row>
    <row r="17" spans="1:10" x14ac:dyDescent="0.3">
      <c r="A17" s="1">
        <v>13</v>
      </c>
      <c r="B17" s="1" t="s">
        <v>103</v>
      </c>
      <c r="C17" s="1" t="s">
        <v>77</v>
      </c>
      <c r="D17" s="1">
        <v>65</v>
      </c>
      <c r="E17" s="1">
        <v>20</v>
      </c>
      <c r="F17" s="1">
        <v>70</v>
      </c>
      <c r="G17" s="1">
        <v>25</v>
      </c>
      <c r="H17" s="1">
        <v>0</v>
      </c>
      <c r="I17" s="1">
        <v>0</v>
      </c>
      <c r="J17" s="5">
        <f>SUM(D17:I17)-MIN(D17:I17)</f>
        <v>180</v>
      </c>
    </row>
    <row r="18" spans="1:10" x14ac:dyDescent="0.3">
      <c r="A18" s="1">
        <v>14</v>
      </c>
      <c r="B18" s="1" t="s">
        <v>101</v>
      </c>
      <c r="C18" s="1" t="s">
        <v>102</v>
      </c>
      <c r="D18" s="1">
        <v>70</v>
      </c>
      <c r="E18" s="1">
        <v>0</v>
      </c>
      <c r="F18" s="1">
        <v>0</v>
      </c>
      <c r="G18" s="1">
        <v>0</v>
      </c>
      <c r="H18" s="1">
        <v>90</v>
      </c>
      <c r="I18" s="1">
        <v>0</v>
      </c>
      <c r="J18" s="1">
        <f>SUM(D18:I18)-MIN(D18:I18)</f>
        <v>160</v>
      </c>
    </row>
    <row r="19" spans="1:10" x14ac:dyDescent="0.3">
      <c r="A19" s="1">
        <v>15</v>
      </c>
      <c r="B19" s="1" t="s">
        <v>122</v>
      </c>
      <c r="C19" s="1" t="s">
        <v>123</v>
      </c>
      <c r="D19" s="7">
        <v>10</v>
      </c>
      <c r="E19" s="1">
        <v>0</v>
      </c>
      <c r="F19" s="1">
        <v>10</v>
      </c>
      <c r="G19" s="1">
        <v>20</v>
      </c>
      <c r="H19" s="1">
        <v>40</v>
      </c>
      <c r="I19" s="1">
        <v>45</v>
      </c>
      <c r="J19" s="5">
        <f>SUM(D19:I19)-MIN(D19:I19)-10</f>
        <v>115</v>
      </c>
    </row>
    <row r="20" spans="1:10" x14ac:dyDescent="0.3">
      <c r="A20" s="1">
        <v>16</v>
      </c>
      <c r="B20" s="1" t="s">
        <v>164</v>
      </c>
      <c r="C20" s="1" t="s">
        <v>162</v>
      </c>
      <c r="D20" s="1">
        <v>0</v>
      </c>
      <c r="E20" s="1">
        <v>70</v>
      </c>
      <c r="F20" s="1">
        <v>40</v>
      </c>
      <c r="G20" s="1">
        <v>0</v>
      </c>
      <c r="H20" s="1">
        <v>0</v>
      </c>
      <c r="I20" s="1">
        <v>0</v>
      </c>
      <c r="J20" s="1">
        <f>SUM(D20:I20)-MIN(D20:I20)</f>
        <v>110</v>
      </c>
    </row>
    <row r="21" spans="1:10" x14ac:dyDescent="0.3">
      <c r="A21" s="1">
        <v>17</v>
      </c>
      <c r="B21" s="1" t="s">
        <v>256</v>
      </c>
      <c r="C21" s="1" t="s">
        <v>53</v>
      </c>
      <c r="D21" s="1">
        <v>50</v>
      </c>
      <c r="E21" s="1">
        <v>0</v>
      </c>
      <c r="F21" s="1">
        <v>0</v>
      </c>
      <c r="G21" s="1">
        <v>55</v>
      </c>
      <c r="H21" s="1">
        <v>0</v>
      </c>
      <c r="I21" s="1">
        <v>0</v>
      </c>
      <c r="J21" s="1">
        <f>SUM(D21:I21)-MIN(D21:I21)</f>
        <v>105</v>
      </c>
    </row>
    <row r="22" spans="1:10" x14ac:dyDescent="0.3">
      <c r="A22" s="1">
        <v>18</v>
      </c>
      <c r="B22" s="1" t="s">
        <v>116</v>
      </c>
      <c r="C22" s="1" t="s">
        <v>77</v>
      </c>
      <c r="D22" s="1">
        <v>10</v>
      </c>
      <c r="E22" s="1">
        <v>35</v>
      </c>
      <c r="F22" s="1">
        <v>10</v>
      </c>
      <c r="G22" s="1">
        <v>40</v>
      </c>
      <c r="H22" s="1">
        <v>0</v>
      </c>
      <c r="I22" s="1">
        <v>0</v>
      </c>
      <c r="J22" s="5">
        <f>SUM(D22:I22)-MIN(D22:I22)</f>
        <v>95</v>
      </c>
    </row>
    <row r="23" spans="1:10" x14ac:dyDescent="0.3">
      <c r="A23" s="1">
        <v>19</v>
      </c>
      <c r="B23" s="1" t="s">
        <v>119</v>
      </c>
      <c r="C23" s="1" t="s">
        <v>24</v>
      </c>
      <c r="D23" s="7">
        <v>10</v>
      </c>
      <c r="E23" s="1">
        <v>10</v>
      </c>
      <c r="F23" s="1">
        <v>10</v>
      </c>
      <c r="G23" s="1">
        <v>10</v>
      </c>
      <c r="H23" s="1">
        <v>0</v>
      </c>
      <c r="I23" s="1">
        <v>55</v>
      </c>
      <c r="J23" s="5">
        <f>SUM(D23:I23)-MIN(D23:I23)-10</f>
        <v>85</v>
      </c>
    </row>
    <row r="24" spans="1:10" x14ac:dyDescent="0.3">
      <c r="A24" s="1">
        <v>20</v>
      </c>
      <c r="B24" s="1" t="s">
        <v>113</v>
      </c>
      <c r="C24" s="1" t="s">
        <v>57</v>
      </c>
      <c r="D24" s="1">
        <v>10</v>
      </c>
      <c r="E24" s="1">
        <v>0</v>
      </c>
      <c r="F24" s="1">
        <v>0</v>
      </c>
      <c r="G24" s="1">
        <v>0</v>
      </c>
      <c r="H24" s="1">
        <v>65</v>
      </c>
      <c r="I24" s="1">
        <v>0</v>
      </c>
      <c r="J24" s="1">
        <f t="shared" ref="J24:J42" si="0">SUM(D24:I24)-MIN(D24:I24)</f>
        <v>75</v>
      </c>
    </row>
    <row r="25" spans="1:10" x14ac:dyDescent="0.3">
      <c r="A25" s="1">
        <v>21</v>
      </c>
      <c r="B25" s="1" t="s">
        <v>124</v>
      </c>
      <c r="C25" s="1" t="s">
        <v>24</v>
      </c>
      <c r="D25" s="1">
        <v>10</v>
      </c>
      <c r="E25" s="1">
        <v>10</v>
      </c>
      <c r="F25" s="1">
        <v>0</v>
      </c>
      <c r="G25" s="1">
        <v>0</v>
      </c>
      <c r="H25" s="1">
        <v>0</v>
      </c>
      <c r="I25" s="1">
        <v>50</v>
      </c>
      <c r="J25" s="1">
        <f t="shared" si="0"/>
        <v>70</v>
      </c>
    </row>
    <row r="26" spans="1:10" x14ac:dyDescent="0.3">
      <c r="A26" s="1">
        <v>22</v>
      </c>
      <c r="B26" s="1" t="s">
        <v>120</v>
      </c>
      <c r="C26" s="1" t="s">
        <v>57</v>
      </c>
      <c r="D26" s="1">
        <v>10</v>
      </c>
      <c r="E26" s="1">
        <v>0</v>
      </c>
      <c r="F26" s="1">
        <v>0</v>
      </c>
      <c r="G26" s="1">
        <v>0</v>
      </c>
      <c r="H26" s="1">
        <v>50</v>
      </c>
      <c r="I26" s="1">
        <v>0</v>
      </c>
      <c r="J26" s="1">
        <f t="shared" si="0"/>
        <v>60</v>
      </c>
    </row>
    <row r="27" spans="1:10" x14ac:dyDescent="0.3">
      <c r="A27" s="1">
        <v>23</v>
      </c>
      <c r="B27" s="1" t="s">
        <v>168</v>
      </c>
      <c r="C27" s="1" t="s">
        <v>77</v>
      </c>
      <c r="D27" s="1">
        <v>0</v>
      </c>
      <c r="E27" s="1">
        <v>10</v>
      </c>
      <c r="F27" s="1">
        <v>0</v>
      </c>
      <c r="G27" s="1">
        <v>50</v>
      </c>
      <c r="H27" s="1">
        <v>0</v>
      </c>
      <c r="I27" s="1">
        <v>0</v>
      </c>
      <c r="J27" s="1">
        <f t="shared" si="0"/>
        <v>60</v>
      </c>
    </row>
    <row r="28" spans="1:10" x14ac:dyDescent="0.3">
      <c r="A28" s="1">
        <v>24</v>
      </c>
      <c r="B28" s="1" t="s">
        <v>117</v>
      </c>
      <c r="C28" s="1" t="s">
        <v>57</v>
      </c>
      <c r="D28" s="1">
        <v>10</v>
      </c>
      <c r="E28" s="1">
        <v>0</v>
      </c>
      <c r="F28" s="1">
        <v>0</v>
      </c>
      <c r="G28" s="1">
        <v>0</v>
      </c>
      <c r="H28" s="1">
        <v>45</v>
      </c>
      <c r="I28" s="1">
        <v>0</v>
      </c>
      <c r="J28" s="1">
        <f t="shared" si="0"/>
        <v>55</v>
      </c>
    </row>
    <row r="29" spans="1:10" x14ac:dyDescent="0.3">
      <c r="A29" s="1">
        <v>25</v>
      </c>
      <c r="B29" s="1" t="s">
        <v>171</v>
      </c>
      <c r="C29" s="1" t="s">
        <v>24</v>
      </c>
      <c r="D29" s="1">
        <v>0</v>
      </c>
      <c r="E29" s="1">
        <v>10</v>
      </c>
      <c r="F29" s="1">
        <v>0</v>
      </c>
      <c r="G29" s="1">
        <v>10</v>
      </c>
      <c r="H29" s="1">
        <v>35</v>
      </c>
      <c r="I29" s="1">
        <v>0</v>
      </c>
      <c r="J29" s="1">
        <f t="shared" si="0"/>
        <v>55</v>
      </c>
    </row>
    <row r="30" spans="1:10" x14ac:dyDescent="0.3">
      <c r="A30" s="1">
        <v>26</v>
      </c>
      <c r="B30" s="1" t="s">
        <v>165</v>
      </c>
      <c r="C30" s="1" t="s">
        <v>53</v>
      </c>
      <c r="D30" s="1">
        <v>0</v>
      </c>
      <c r="E30" s="1">
        <v>55</v>
      </c>
      <c r="F30" s="1">
        <v>0</v>
      </c>
      <c r="G30" s="1">
        <v>0</v>
      </c>
      <c r="H30" s="1">
        <v>0</v>
      </c>
      <c r="I30" s="1">
        <v>0</v>
      </c>
      <c r="J30" s="1">
        <f t="shared" si="0"/>
        <v>55</v>
      </c>
    </row>
    <row r="31" spans="1:10" x14ac:dyDescent="0.3">
      <c r="A31" s="1">
        <v>27</v>
      </c>
      <c r="B31" s="1" t="s">
        <v>170</v>
      </c>
      <c r="C31" s="1" t="s">
        <v>24</v>
      </c>
      <c r="D31" s="1">
        <v>0</v>
      </c>
      <c r="E31" s="1">
        <v>10</v>
      </c>
      <c r="F31" s="1">
        <v>10</v>
      </c>
      <c r="G31" s="1">
        <v>30</v>
      </c>
      <c r="H31" s="1">
        <v>0</v>
      </c>
      <c r="I31" s="1">
        <v>0</v>
      </c>
      <c r="J31" s="1">
        <f t="shared" si="0"/>
        <v>50</v>
      </c>
    </row>
    <row r="32" spans="1:10" x14ac:dyDescent="0.3">
      <c r="A32" s="1">
        <v>28</v>
      </c>
      <c r="B32" s="1" t="s">
        <v>205</v>
      </c>
      <c r="C32" s="1" t="s">
        <v>206</v>
      </c>
      <c r="D32" s="1">
        <v>0</v>
      </c>
      <c r="E32" s="1">
        <v>0</v>
      </c>
      <c r="F32" s="1">
        <v>50</v>
      </c>
      <c r="G32" s="1">
        <v>0</v>
      </c>
      <c r="H32" s="1">
        <v>0</v>
      </c>
      <c r="I32" s="1">
        <v>0</v>
      </c>
      <c r="J32" s="1">
        <f t="shared" si="0"/>
        <v>50</v>
      </c>
    </row>
    <row r="33" spans="1:10" x14ac:dyDescent="0.3">
      <c r="A33" s="1">
        <v>29</v>
      </c>
      <c r="B33" s="1" t="s">
        <v>275</v>
      </c>
      <c r="C33" s="1" t="s">
        <v>87</v>
      </c>
      <c r="D33" s="1">
        <v>0</v>
      </c>
      <c r="E33" s="1">
        <v>0</v>
      </c>
      <c r="F33" s="1">
        <v>0</v>
      </c>
      <c r="G33" s="1">
        <v>45</v>
      </c>
      <c r="H33" s="1">
        <v>0</v>
      </c>
      <c r="I33" s="1">
        <v>0</v>
      </c>
      <c r="J33" s="1">
        <f t="shared" si="0"/>
        <v>45</v>
      </c>
    </row>
    <row r="34" spans="1:10" x14ac:dyDescent="0.3">
      <c r="A34" s="1">
        <v>30</v>
      </c>
      <c r="B34" s="1" t="s">
        <v>115</v>
      </c>
      <c r="C34" s="1" t="s">
        <v>53</v>
      </c>
      <c r="D34" s="1">
        <v>10</v>
      </c>
      <c r="E34" s="1">
        <v>10</v>
      </c>
      <c r="F34" s="1">
        <v>10</v>
      </c>
      <c r="G34" s="1">
        <v>15</v>
      </c>
      <c r="H34" s="1">
        <v>0</v>
      </c>
      <c r="I34" s="1">
        <v>0</v>
      </c>
      <c r="J34" s="5">
        <f t="shared" si="0"/>
        <v>45</v>
      </c>
    </row>
    <row r="35" spans="1:10" x14ac:dyDescent="0.3">
      <c r="A35" s="1">
        <v>31</v>
      </c>
      <c r="B35" s="1" t="s">
        <v>166</v>
      </c>
      <c r="C35" s="1" t="s">
        <v>162</v>
      </c>
      <c r="D35" s="1">
        <v>0</v>
      </c>
      <c r="E35" s="1">
        <v>25</v>
      </c>
      <c r="F35" s="1">
        <v>15</v>
      </c>
      <c r="G35" s="1">
        <v>0</v>
      </c>
      <c r="H35" s="1">
        <v>0</v>
      </c>
      <c r="I35" s="1">
        <v>0</v>
      </c>
      <c r="J35" s="1">
        <f t="shared" si="0"/>
        <v>40</v>
      </c>
    </row>
    <row r="36" spans="1:10" x14ac:dyDescent="0.3">
      <c r="A36" s="1">
        <v>32</v>
      </c>
      <c r="B36" s="1" t="s">
        <v>167</v>
      </c>
      <c r="C36" s="1" t="s">
        <v>77</v>
      </c>
      <c r="D36" s="1">
        <v>0</v>
      </c>
      <c r="E36" s="1">
        <v>15</v>
      </c>
      <c r="F36" s="1">
        <v>10</v>
      </c>
      <c r="G36" s="1">
        <v>10</v>
      </c>
      <c r="H36" s="1">
        <v>0</v>
      </c>
      <c r="I36" s="1">
        <v>0</v>
      </c>
      <c r="J36" s="1">
        <f t="shared" si="0"/>
        <v>35</v>
      </c>
    </row>
    <row r="37" spans="1:10" x14ac:dyDescent="0.3">
      <c r="A37" s="1">
        <v>33</v>
      </c>
      <c r="B37" s="1" t="s">
        <v>207</v>
      </c>
      <c r="C37" s="1" t="s">
        <v>203</v>
      </c>
      <c r="D37" s="1">
        <v>0</v>
      </c>
      <c r="E37" s="1">
        <v>0</v>
      </c>
      <c r="F37" s="1">
        <v>30</v>
      </c>
      <c r="G37" s="1">
        <v>0</v>
      </c>
      <c r="H37" s="1">
        <v>0</v>
      </c>
      <c r="I37" s="1">
        <v>0</v>
      </c>
      <c r="J37" s="1">
        <f t="shared" si="0"/>
        <v>30</v>
      </c>
    </row>
    <row r="38" spans="1:10" x14ac:dyDescent="0.3">
      <c r="A38" s="1">
        <v>34</v>
      </c>
      <c r="B38" s="1" t="s">
        <v>169</v>
      </c>
      <c r="C38" s="1" t="s">
        <v>34</v>
      </c>
      <c r="D38" s="1">
        <v>0</v>
      </c>
      <c r="E38" s="1">
        <v>10</v>
      </c>
      <c r="F38" s="1">
        <v>10</v>
      </c>
      <c r="G38" s="1">
        <v>0</v>
      </c>
      <c r="H38" s="1">
        <v>0</v>
      </c>
      <c r="I38" s="1">
        <v>0</v>
      </c>
      <c r="J38" s="1">
        <f t="shared" si="0"/>
        <v>20</v>
      </c>
    </row>
    <row r="39" spans="1:10" x14ac:dyDescent="0.3">
      <c r="A39" s="1">
        <v>35</v>
      </c>
      <c r="B39" s="1" t="s">
        <v>121</v>
      </c>
      <c r="C39" s="1" t="s">
        <v>77</v>
      </c>
      <c r="D39" s="1">
        <v>10</v>
      </c>
      <c r="E39" s="1">
        <v>10</v>
      </c>
      <c r="F39" s="1">
        <v>0</v>
      </c>
      <c r="G39" s="1">
        <v>0</v>
      </c>
      <c r="H39" s="1">
        <v>0</v>
      </c>
      <c r="I39" s="1">
        <v>0</v>
      </c>
      <c r="J39" s="1">
        <f t="shared" si="0"/>
        <v>20</v>
      </c>
    </row>
    <row r="40" spans="1:10" x14ac:dyDescent="0.3">
      <c r="A40" s="1">
        <v>36</v>
      </c>
      <c r="B40" s="1" t="s">
        <v>118</v>
      </c>
      <c r="C40" s="1" t="s">
        <v>53</v>
      </c>
      <c r="D40" s="1">
        <v>10</v>
      </c>
      <c r="E40" s="1">
        <v>10</v>
      </c>
      <c r="F40" s="1">
        <v>0</v>
      </c>
      <c r="G40" s="1">
        <v>0</v>
      </c>
      <c r="H40" s="1">
        <v>0</v>
      </c>
      <c r="I40" s="1">
        <v>0</v>
      </c>
      <c r="J40" s="1">
        <f t="shared" si="0"/>
        <v>20</v>
      </c>
    </row>
    <row r="41" spans="1:10" x14ac:dyDescent="0.3">
      <c r="A41" s="1">
        <v>37</v>
      </c>
      <c r="B41" s="1" t="s">
        <v>112</v>
      </c>
      <c r="C41" s="1" t="s">
        <v>32</v>
      </c>
      <c r="D41" s="1">
        <v>15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0"/>
        <v>15</v>
      </c>
    </row>
    <row r="42" spans="1:10" x14ac:dyDescent="0.3">
      <c r="A42" s="1">
        <v>38</v>
      </c>
      <c r="B42" s="1" t="s">
        <v>208</v>
      </c>
      <c r="C42" s="1" t="s">
        <v>34</v>
      </c>
      <c r="D42" s="1">
        <v>0</v>
      </c>
      <c r="E42" s="1">
        <v>0</v>
      </c>
      <c r="F42" s="1">
        <v>10</v>
      </c>
      <c r="G42" s="1">
        <v>0</v>
      </c>
      <c r="H42" s="1">
        <v>0</v>
      </c>
      <c r="I42" s="1">
        <v>0</v>
      </c>
      <c r="J42" s="1">
        <f t="shared" si="0"/>
        <v>10</v>
      </c>
    </row>
    <row r="43" spans="1:10" x14ac:dyDescent="0.3">
      <c r="B43" s="1"/>
    </row>
  </sheetData>
  <sortState xmlns:xlrd2="http://schemas.microsoft.com/office/spreadsheetml/2017/richdata2" ref="B5:J42">
    <sortCondition descending="1" ref="J5:J42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125D-8217-4555-9A8A-40EE6A3185BB}">
  <dimension ref="A1:J9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18" customWidth="1"/>
    <col min="3" max="3" width="15.44140625" customWidth="1"/>
    <col min="4" max="4" width="18.33203125" customWidth="1"/>
    <col min="5" max="5" width="19.44140625" customWidth="1"/>
    <col min="6" max="6" width="16.44140625" customWidth="1"/>
    <col min="7" max="7" width="15.5546875" bestFit="1" customWidth="1"/>
    <col min="8" max="8" width="15.109375" style="1" customWidth="1"/>
    <col min="9" max="9" width="19.33203125" style="1" customWidth="1"/>
    <col min="10" max="10" width="8" customWidth="1"/>
  </cols>
  <sheetData>
    <row r="1" spans="1:10" x14ac:dyDescent="0.3">
      <c r="A1" s="1"/>
      <c r="B1" s="1" t="s">
        <v>13</v>
      </c>
      <c r="C1" s="1"/>
      <c r="D1" s="2">
        <v>45312</v>
      </c>
      <c r="E1" s="2">
        <v>45318</v>
      </c>
      <c r="F1" s="2">
        <v>45319</v>
      </c>
      <c r="G1" s="2">
        <v>45340</v>
      </c>
      <c r="H1" s="2">
        <v>45368</v>
      </c>
      <c r="I1" s="2">
        <v>45383</v>
      </c>
    </row>
    <row r="2" spans="1:10" x14ac:dyDescent="0.3">
      <c r="A2" s="1"/>
      <c r="B2" s="1"/>
      <c r="C2" s="1"/>
      <c r="D2" s="1"/>
      <c r="E2" s="1"/>
      <c r="F2" s="1"/>
      <c r="G2" s="1"/>
    </row>
    <row r="3" spans="1:10" ht="36" customHeight="1" x14ac:dyDescent="0.3">
      <c r="A3" s="1" t="s">
        <v>0</v>
      </c>
      <c r="B3" s="1" t="s">
        <v>1</v>
      </c>
      <c r="C3" s="1" t="s">
        <v>2</v>
      </c>
      <c r="D3" s="3" t="s">
        <v>253</v>
      </c>
      <c r="E3" s="4" t="s">
        <v>294</v>
      </c>
      <c r="F3" s="4" t="s">
        <v>254</v>
      </c>
      <c r="G3" s="4" t="s">
        <v>267</v>
      </c>
      <c r="H3" s="4" t="s">
        <v>279</v>
      </c>
      <c r="I3" s="4" t="s">
        <v>268</v>
      </c>
      <c r="J3" s="1" t="s">
        <v>4</v>
      </c>
    </row>
    <row r="4" spans="1:10" x14ac:dyDescent="0.3">
      <c r="A4" s="1"/>
      <c r="B4" s="1"/>
      <c r="C4" s="1"/>
      <c r="D4" s="1"/>
      <c r="E4" s="1"/>
      <c r="F4" s="1"/>
      <c r="G4" s="1"/>
    </row>
    <row r="5" spans="1:10" x14ac:dyDescent="0.3">
      <c r="A5" s="1">
        <v>1</v>
      </c>
      <c r="B5" s="1" t="s">
        <v>125</v>
      </c>
      <c r="C5" s="1" t="s">
        <v>77</v>
      </c>
      <c r="D5" s="1">
        <v>100</v>
      </c>
      <c r="E5" s="1">
        <v>100</v>
      </c>
      <c r="F5" s="1">
        <v>90</v>
      </c>
      <c r="G5" s="1">
        <v>0</v>
      </c>
      <c r="H5" s="1">
        <v>0</v>
      </c>
      <c r="I5" s="1">
        <v>0</v>
      </c>
      <c r="J5" s="1">
        <f>SUM(D5:I5)-MIN(D5:I5)</f>
        <v>290</v>
      </c>
    </row>
    <row r="6" spans="1:10" x14ac:dyDescent="0.3">
      <c r="A6" s="1">
        <v>2</v>
      </c>
      <c r="B6" s="1" t="s">
        <v>127</v>
      </c>
      <c r="C6" s="1" t="s">
        <v>72</v>
      </c>
      <c r="D6" s="1">
        <v>80</v>
      </c>
      <c r="E6" s="1">
        <v>90</v>
      </c>
      <c r="F6" s="1">
        <v>0</v>
      </c>
      <c r="G6" s="1">
        <v>0</v>
      </c>
      <c r="H6" s="1">
        <v>0</v>
      </c>
      <c r="I6" s="1">
        <v>100</v>
      </c>
      <c r="J6" s="1">
        <f>SUM(D6:I6)-MIN(D6:I6)</f>
        <v>270</v>
      </c>
    </row>
    <row r="7" spans="1:10" x14ac:dyDescent="0.3">
      <c r="A7" s="1">
        <v>3</v>
      </c>
      <c r="B7" s="1" t="s">
        <v>126</v>
      </c>
      <c r="C7" s="1" t="s">
        <v>77</v>
      </c>
      <c r="D7" s="1">
        <v>90</v>
      </c>
      <c r="E7" s="1">
        <v>80</v>
      </c>
      <c r="F7" s="1">
        <v>80</v>
      </c>
      <c r="G7" s="1">
        <v>0</v>
      </c>
      <c r="H7" s="1">
        <v>0</v>
      </c>
      <c r="I7" s="1">
        <v>0</v>
      </c>
      <c r="J7" s="1">
        <f>SUM(D7:I7)-MIN(D7:I7)</f>
        <v>250</v>
      </c>
    </row>
    <row r="8" spans="1:10" x14ac:dyDescent="0.3">
      <c r="A8" s="1">
        <v>4</v>
      </c>
      <c r="B8" s="1" t="s">
        <v>209</v>
      </c>
      <c r="C8" s="1" t="s">
        <v>206</v>
      </c>
      <c r="D8" s="1">
        <v>0</v>
      </c>
      <c r="E8" s="1">
        <v>0</v>
      </c>
      <c r="F8" s="1">
        <v>100</v>
      </c>
      <c r="G8" s="1">
        <v>0</v>
      </c>
      <c r="H8" s="1">
        <v>0</v>
      </c>
      <c r="I8" s="1">
        <v>0</v>
      </c>
      <c r="J8" s="1">
        <f>SUM(D8:I8)-MIN(D8:I8)</f>
        <v>100</v>
      </c>
    </row>
    <row r="9" spans="1:10" x14ac:dyDescent="0.3">
      <c r="A9" s="1">
        <v>5</v>
      </c>
      <c r="B9" s="1" t="s">
        <v>172</v>
      </c>
      <c r="C9" s="1" t="s">
        <v>72</v>
      </c>
      <c r="D9" s="1">
        <v>0</v>
      </c>
      <c r="E9" s="1">
        <v>70</v>
      </c>
      <c r="F9" s="1">
        <v>0</v>
      </c>
      <c r="G9" s="1">
        <v>0</v>
      </c>
      <c r="H9" s="1">
        <v>0</v>
      </c>
      <c r="I9" s="1">
        <v>0</v>
      </c>
      <c r="J9" s="1">
        <f>SUM(D9:I9)-MIN(D9:I9)</f>
        <v>70</v>
      </c>
    </row>
  </sheetData>
  <sortState xmlns:xlrd2="http://schemas.microsoft.com/office/spreadsheetml/2017/richdata2" ref="B5:J9">
    <sortCondition descending="1" ref="J5:J9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U12-F</vt:lpstr>
      <vt:lpstr>U12-M</vt:lpstr>
      <vt:lpstr>U14-F</vt:lpstr>
      <vt:lpstr>U14-M</vt:lpstr>
      <vt:lpstr>U16-F</vt:lpstr>
      <vt:lpstr>U16-M</vt:lpstr>
      <vt:lpstr>U18-F</vt:lpstr>
      <vt:lpstr>U18-M</vt:lpstr>
      <vt:lpstr>U20-F</vt:lpstr>
      <vt:lpstr>U20-M</vt:lpstr>
      <vt:lpstr>Assoluto-F</vt:lpstr>
      <vt:lpstr>Assoluto-M</vt:lpstr>
      <vt:lpstr>Numeri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Moltoni</dc:creator>
  <cp:lastModifiedBy>Claudio Bormolini</cp:lastModifiedBy>
  <cp:lastPrinted>2024-04-03T07:22:23Z</cp:lastPrinted>
  <dcterms:created xsi:type="dcterms:W3CDTF">2023-12-20T08:47:47Z</dcterms:created>
  <dcterms:modified xsi:type="dcterms:W3CDTF">2024-04-03T14:42:53Z</dcterms:modified>
</cp:coreProperties>
</file>